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 activeTab="3"/>
  </bookViews>
  <sheets>
    <sheet name="Приложение 1" sheetId="1" r:id="rId1"/>
    <sheet name="Приложение 2" sheetId="4" r:id="rId2"/>
    <sheet name="Приложение 3" sheetId="9" r:id="rId3"/>
    <sheet name="Приложение 4" sheetId="10" r:id="rId4"/>
  </sheets>
  <definedNames>
    <definedName name="_xlnm._FilterDatabase" localSheetId="2" hidden="1">'Приложение 3'!$A$23:$D$23</definedName>
    <definedName name="_xlnm._FilterDatabase" localSheetId="3" hidden="1">'Приложение 4'!$A$14:$F$14</definedName>
    <definedName name="_xlnm.Print_Titles" localSheetId="2">'Приложение 3'!$14:$14</definedName>
    <definedName name="_xlnm.Print_Titles" localSheetId="3">'Приложение 4'!$13:$14</definedName>
    <definedName name="_xlnm.Print_Area" localSheetId="0">'Приложение 1'!$A$1:$C$30</definedName>
    <definedName name="_xlnm.Print_Area" localSheetId="1">'Приложение 2'!$A$1:$D$29</definedName>
    <definedName name="_xlnm.Print_Area" localSheetId="2">'Приложение 3'!$A$1:$C$98</definedName>
    <definedName name="_xlnm.Print_Area" localSheetId="3">'Приложение 4'!$A$1:$D$90</definedName>
  </definedNames>
  <calcPr calcId="152511"/>
</workbook>
</file>

<file path=xl/calcChain.xml><?xml version="1.0" encoding="utf-8"?>
<calcChain xmlns="http://schemas.openxmlformats.org/spreadsheetml/2006/main">
  <c r="C69" i="10" l="1"/>
  <c r="C56" i="10" s="1"/>
  <c r="D82" i="10"/>
  <c r="C82" i="10"/>
  <c r="C74" i="10"/>
  <c r="D71" i="10"/>
  <c r="C71" i="10"/>
  <c r="D56" i="10"/>
  <c r="D53" i="10"/>
  <c r="D52" i="10" s="1"/>
  <c r="D51" i="10" s="1"/>
  <c r="C53" i="10"/>
  <c r="D49" i="10"/>
  <c r="C49" i="10"/>
  <c r="D45" i="10"/>
  <c r="D43" i="10" s="1"/>
  <c r="C45" i="10"/>
  <c r="C43" i="10"/>
  <c r="D40" i="10"/>
  <c r="C40" i="10"/>
  <c r="D37" i="10"/>
  <c r="C37" i="10"/>
  <c r="D34" i="10"/>
  <c r="C34" i="10"/>
  <c r="D30" i="10"/>
  <c r="C30" i="10"/>
  <c r="C28" i="10" s="1"/>
  <c r="D28" i="10"/>
  <c r="D27" i="10"/>
  <c r="C27" i="10"/>
  <c r="D24" i="10"/>
  <c r="C24" i="10"/>
  <c r="D20" i="10"/>
  <c r="C20" i="10"/>
  <c r="D18" i="10"/>
  <c r="C18" i="10"/>
  <c r="D16" i="10"/>
  <c r="C16" i="10"/>
  <c r="D15" i="10" l="1"/>
  <c r="C15" i="10"/>
  <c r="C52" i="10"/>
  <c r="C51" i="10" s="1"/>
  <c r="C85" i="10"/>
  <c r="D85" i="10"/>
  <c r="C88" i="9" l="1"/>
  <c r="C87" i="9"/>
  <c r="C86" i="9"/>
  <c r="C84" i="9"/>
  <c r="C81" i="9"/>
  <c r="C77" i="9"/>
  <c r="C63" i="9"/>
  <c r="C58" i="9"/>
  <c r="C56" i="9"/>
  <c r="C54" i="9" s="1"/>
  <c r="C50" i="9"/>
  <c r="C47" i="9"/>
  <c r="C45" i="9" s="1"/>
  <c r="C44" i="9"/>
  <c r="C43" i="9" s="1"/>
  <c r="C42" i="9"/>
  <c r="C40" i="9"/>
  <c r="C39" i="9"/>
  <c r="C37" i="9"/>
  <c r="C34" i="9"/>
  <c r="C31" i="9"/>
  <c r="C30" i="9" s="1"/>
  <c r="C29" i="9"/>
  <c r="C27" i="9"/>
  <c r="C25" i="9"/>
  <c r="C24" i="9" s="1"/>
  <c r="C23" i="9"/>
  <c r="C22" i="9"/>
  <c r="C21" i="9"/>
  <c r="C19" i="9"/>
  <c r="C18" i="9" s="1"/>
  <c r="C17" i="9"/>
  <c r="C16" i="9" s="1"/>
  <c r="C28" i="9" l="1"/>
  <c r="C20" i="9"/>
  <c r="C15" i="9" s="1"/>
  <c r="C93" i="9" s="1"/>
  <c r="C78" i="9"/>
  <c r="C53" i="9" s="1"/>
  <c r="C52" i="9" s="1"/>
  <c r="C23" i="1" l="1"/>
  <c r="C16" i="1"/>
  <c r="C19" i="1" l="1"/>
  <c r="C15" i="1" s="1"/>
</calcChain>
</file>

<file path=xl/sharedStrings.xml><?xml version="1.0" encoding="utf-8"?>
<sst xmlns="http://schemas.openxmlformats.org/spreadsheetml/2006/main" count="410" uniqueCount="219">
  <si>
    <t>тыс.рублей</t>
  </si>
  <si>
    <t>Код</t>
  </si>
  <si>
    <t>Наименование показателя</t>
  </si>
  <si>
    <t>Сумма</t>
  </si>
  <si>
    <t>Источники финансирования дефицита бюджета</t>
  </si>
  <si>
    <t>01 02 00 00 00 0000 000</t>
  </si>
  <si>
    <t>01 02 00 00 04 0000 710</t>
  </si>
  <si>
    <t>01 02 00 00 04 0000 810</t>
  </si>
  <si>
    <t xml:space="preserve"> 01 03 00 00 00 0000 000
</t>
  </si>
  <si>
    <t>01 03 01 00 04 0000 710</t>
  </si>
  <si>
    <t>01 03 01 00 04 0000 810</t>
  </si>
  <si>
    <t xml:space="preserve">Источники финансирования дефицита бюджета города Орла 
</t>
  </si>
  <si>
    <t>1 17 05040 04 0000 180</t>
  </si>
  <si>
    <t>Прочие неналоговые доходы бюджетов городских округов</t>
  </si>
  <si>
    <t>2 02 15001 04 0000 150</t>
  </si>
  <si>
    <t>2 02 15002 04 0000 150</t>
  </si>
  <si>
    <t>Дотации бюджетам городских округов на поддержку мер по обеспечению сбалансированности бюджетов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</si>
  <si>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</si>
  <si>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1 11 05324 04 0000 120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</si>
  <si>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</si>
  <si>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1 14 06024 04 0000 430</t>
  </si>
  <si>
    <t>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</si>
  <si>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Приложение 4</t>
  </si>
  <si>
    <t>1 05 01000 00 0000 110</t>
  </si>
  <si>
    <t>Налог, взимаемый в связи с применением упрощенной системы налогообложения</t>
  </si>
  <si>
    <t>Единый сельскохозяйственный налог</t>
  </si>
  <si>
    <t>1 00 00000 00 0000 000</t>
  </si>
  <si>
    <t>НАЛОГОВЫЕ И НЕНАЛОГОВЫЕ ДОХОДЫ</t>
  </si>
  <si>
    <t>1 01 00000 00 0000 000</t>
  </si>
  <si>
    <t>НАЛОГИ НА ПРИБЫЛЬ, ДОХОДЫ</t>
  </si>
  <si>
    <t>1 01 02000 01 0000 110</t>
  </si>
  <si>
    <t xml:space="preserve">Налог на доходы физических лиц  </t>
  </si>
  <si>
    <t>1 03 00000 00 0000 000</t>
  </si>
  <si>
    <t>НАЛОГИ НА ТОВАРЫ (РАБОТЫ, УСЛУГИ), РЕАЛИЗУЕМЫЕ НА ТЕРРИТОРИИ РОССИЙСКОЙ ФЕДЕРАЦИИ</t>
  </si>
  <si>
    <t xml:space="preserve">1 03 02000 01 0000 110   </t>
  </si>
  <si>
    <t>Акцизы по подакцизным товарам (продукции), производимым на  территории Российской Федерации</t>
  </si>
  <si>
    <t>1 05 00000 00 0000 000</t>
  </si>
  <si>
    <t>НАЛОГИ НА СОВОКУПНЫЙ ДОХОД</t>
  </si>
  <si>
    <t>1 05 03000 01 0000 110</t>
  </si>
  <si>
    <t>1 05 04000 02 0000 110</t>
  </si>
  <si>
    <t>Налог, взимаемый в связи с применением патентной системы налогообложения</t>
  </si>
  <si>
    <t>1 06 00000 00 0000 000</t>
  </si>
  <si>
    <t>НАЛОГИ НА ИМУЩЕСТВО</t>
  </si>
  <si>
    <t>1 06 01000 00 0000 110</t>
  </si>
  <si>
    <t xml:space="preserve">Налог на имущество физических лиц </t>
  </si>
  <si>
    <t>1 06 06000 00 0000 110</t>
  </si>
  <si>
    <t>Земельный налог</t>
  </si>
  <si>
    <t>1 08 00000 00 0000 000</t>
  </si>
  <si>
    <t>ГОСУДАРСТВЕННАЯ ПОШЛИНА</t>
  </si>
  <si>
    <t>1 11 00000 00 0000 000</t>
  </si>
  <si>
    <t>ДОХОДЫ ОТ ИСПОЛЬЗОВАНИЯ ИМУЩЕСТВА, НАХОДЯЩЕГОСЯ В ГОСУДАРСТВЕННОЙ И МУНИЦИПАЛЬНОЙ СОБСТВЕННОСТИ</t>
  </si>
  <si>
    <t>1 11 01000 00 0000 120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</si>
  <si>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</si>
  <si>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1 11 05000 00 0000 120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</si>
  <si>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</si>
  <si>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1 11 05 010 00 0000 120 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</si>
  <si>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</si>
  <si>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1 11 05 020 00 0000 120 </t>
  </si>
  <si>
    <t>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 за исключением земельных участков бюджетных и автономных учреждений)</t>
  </si>
  <si>
    <t>1 11 05030 00 0000 120</t>
  </si>
  <si>
    <t>1 11 05300 00 0000 120</t>
  </si>
  <si>
    <t>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</si>
  <si>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 xml:space="preserve">1 11 05312 04 0000 120
</t>
  </si>
  <si>
    <t>1 11 07000 00 0000 120</t>
  </si>
  <si>
    <t>Платежи от государственных и муниципальных унитарных предприятий</t>
  </si>
  <si>
    <t>1 11 07010 00 0000 120</t>
  </si>
  <si>
    <t>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</si>
  <si>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1 11 09000 00 0000 120</t>
  </si>
  <si>
    <t>Прочие доходы  от использования имущества и прав, находящихся в государственной и муниципальной собственности ( 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</si>
  <si>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1 12 00000 00 0000 000</t>
  </si>
  <si>
    <t>ПЛАТЕЖИ ПРИ ПОЛЬЗОВАНИИ ПРИРОДНЫМИ РЕСУРСАМИ</t>
  </si>
  <si>
    <t>1 12 01000 01 0000 120</t>
  </si>
  <si>
    <t>Плата за негативное воздействие на окружающую среду</t>
  </si>
  <si>
    <t>1 13 00000 00 0000 000</t>
  </si>
  <si>
    <t>ДОХОДЫ ОТ ОКАЗАНИЯ ПЛАТНЫХ УСЛУГ И КОМПЕНСАЦИИ ЗАТРАТ ГОСУДАРСТВА</t>
  </si>
  <si>
    <t>1 14 00000 00 0000 000</t>
  </si>
  <si>
    <t>ДОХОДЫ ОТ ПРОДАЖИ МАТЕРИАЛЬНЫХ И НЕМАТЕРИАЛЬНЫХ АКТИВОВ</t>
  </si>
  <si>
    <t>1 14 02000 00 0000 000</t>
  </si>
  <si>
    <t>1 14 06000 00 0000 430</t>
  </si>
  <si>
    <t xml:space="preserve">1 14 06012 04 0000 430
</t>
  </si>
  <si>
    <t xml:space="preserve">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</si>
  <si>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>1 14 06300 00 0000 430</t>
  </si>
  <si>
    <t>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</si>
  <si>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1 16 00000 00 0000 000</t>
  </si>
  <si>
    <t>ШТРАФЫ, САНКЦИИ, ВОЗМЕЩЕНИЕ УЩЕРБА</t>
  </si>
  <si>
    <t>1 17 00000 00 0000 000</t>
  </si>
  <si>
    <t xml:space="preserve">ПРОЧИЕ НЕНАЛОГОВЫЕ ДОХОДЫ </t>
  </si>
  <si>
    <t>2 00 00000 00 0000 000</t>
  </si>
  <si>
    <t>БЕЗВОЗМЕЗДНЫЕ ПОСТУПЛЕНИЯ</t>
  </si>
  <si>
    <t>2 02 00000 00 0000 000</t>
  </si>
  <si>
    <t>БЕЗВОЗМЕЗДНЫЕ ПОСТУПЛЕНИЯ ОТ ДРУГИХ БЮДЖЕТОВ БЮДЖЕТНОЙ СИСТЕМЫ РОССИЙСКОЙ ФЕДЕРАЦИИ</t>
  </si>
  <si>
    <t>2 02 10000 00 0000 150</t>
  </si>
  <si>
    <t xml:space="preserve">Дотации бюджетам бюджетной системы Российской Федерации
</t>
  </si>
  <si>
    <t>ВСЕГО ДОХОДЫ</t>
  </si>
  <si>
    <t>Прогнозируемое поступление доходов в бюджет города Орла</t>
  </si>
  <si>
    <t>1 11 05 010 00 0000 120</t>
  </si>
  <si>
    <t>Приложение 2</t>
  </si>
  <si>
    <t xml:space="preserve">Погашение городскими округами кредитов от кредитных организаций в валюте Российской Федерации
</t>
  </si>
  <si>
    <t xml:space="preserve">Бюджетные кредиты из других бюджетов бюджетной системы Российской Федерации
</t>
  </si>
  <si>
    <t xml:space="preserve">Кредиты кредитных организаций в валюте Российской Федерации
</t>
  </si>
  <si>
    <t>Н.В. Зубцова</t>
  </si>
  <si>
    <t>Дотации бюджетам городских округов на выравнивание бюджетной обеспеченности из бюджета субъекта Российской Федерации</t>
  </si>
  <si>
    <t>2025 год</t>
  </si>
  <si>
    <t>администрации города Орла</t>
  </si>
  <si>
    <t xml:space="preserve">Начальник финансового управления </t>
  </si>
  <si>
    <t>Кредиты от кредитных организаций  в валюте Российской Федерации</t>
  </si>
  <si>
    <t>01 05 00 00 00 0000 000</t>
  </si>
  <si>
    <t>01 06 00 00 00 0000 000</t>
  </si>
  <si>
    <t>Иные источники внутреннего финансирования дефицитов бюджетов</t>
  </si>
  <si>
    <t>01 06 05 01 04 0000 640</t>
  </si>
  <si>
    <t>Н. В. Зубцова</t>
  </si>
  <si>
    <t xml:space="preserve">Источники финансирования дефицита бюджета города Орла на 2024 год
</t>
  </si>
  <si>
    <t>Прогнозируемое поступление доходов в бюджет города Орла на 2024 год по источникам</t>
  </si>
  <si>
    <t>на плановый период 2025 и 2026 годов</t>
  </si>
  <si>
    <t>2026 год</t>
  </si>
  <si>
    <t>на плановый период 2025 и 2026 годов по источникам</t>
  </si>
  <si>
    <t xml:space="preserve">Привлечение городскими округами кредитов от кредитных организаций в валюте Российской Федерации
</t>
  </si>
  <si>
    <t>Привлечение кредитов из других бюджетов бюджетной системы Российской Федерации бюджетами городских округов в валюте Российской Федерации</t>
  </si>
  <si>
    <t>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</si>
  <si>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Возврат бюджетных кредитов, предоставленных юридическим лицам из бюджетов городских округов в валюте Российской Федерации
</t>
  </si>
  <si>
    <t>Бюджетные кредиты из других бюджетов бюджетной системы Российской Федерации</t>
  </si>
  <si>
    <t>Изменение остатков средств на счетах по учету средств бюджетов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</si>
  <si>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</si>
  <si>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</si>
  <si>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продажи земельных участков, находящихся в государственной и муниципальной собственности</t>
  </si>
  <si>
    <t>2 02 20000 00 0000 150</t>
  </si>
  <si>
    <t>Субсидии бюджетам бюджетной системы Российской Федерации (межбюджетные субсидии)</t>
  </si>
  <si>
    <t xml:space="preserve">2 02 20216 04 0000 150
</t>
  </si>
  <si>
    <t>Субсидии бюджетам городских округов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</si>
  <si>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2 02 20302 04 0000 150</t>
  </si>
  <si>
    <t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</si>
  <si>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>2 02 25021 04 0000 150</t>
  </si>
  <si>
    <t>Субсидии бюджетам городских округов на реализацию мероприятий по стимулированию программ развития жилищного строительства субъектов Российской Федерации</t>
  </si>
  <si>
    <t>2 02 25243 04 0000 150</t>
  </si>
  <si>
    <t>2 02 25304 04 0000 150</t>
  </si>
  <si>
    <t>2 02 25393 04 0000 150</t>
  </si>
  <si>
    <t>Субсидии бюджетам городских округов на финансовое обеспечение дорожной деятельности</t>
  </si>
  <si>
    <t>2 02 25497 04 0000 150</t>
  </si>
  <si>
    <t>Субсидии бюджетам городских округов на реализацию мероприятий по обеспечению жильем молодых семей</t>
  </si>
  <si>
    <t>2 02 25555 04 0000 150</t>
  </si>
  <si>
    <t>2 02 29999 04 0000 150</t>
  </si>
  <si>
    <t>Прочие субсидии бюджетам городских округов</t>
  </si>
  <si>
    <t xml:space="preserve">2 02 30000 00 0000 150
</t>
  </si>
  <si>
    <t>Субвенции бюджетам бюджетной системы Российской Федерации</t>
  </si>
  <si>
    <t>2 02 30021 04 0000 150</t>
  </si>
  <si>
    <t>Субвенции бюджетам городских округов на ежемесячное денежное вознаграждение за классное руководство</t>
  </si>
  <si>
    <t>2 02 30024 04 0000 150</t>
  </si>
  <si>
    <t>Субвенции бюджетам городских округов на выполнение передаваемых полномочий субъектов Российской Федерации</t>
  </si>
  <si>
    <t>2 02 30027 04 0000 150</t>
  </si>
  <si>
    <t>2 02 30029 04 0000 150</t>
  </si>
  <si>
    <t>2 02 35082 04 0000 150</t>
  </si>
  <si>
    <t>Субвенции бюджетам городских округов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</si>
  <si>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2 02 35120 04 0000 150</t>
  </si>
  <si>
    <t>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</si>
  <si>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2 02 35134 04 0000 150</t>
  </si>
  <si>
    <t xml:space="preserve">2 02 35135 04 0000 150 </t>
  </si>
  <si>
    <t xml:space="preserve">2 02 35176 04 0000 150 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</si>
  <si>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24 ноября 1995 года № 181-ФЗ "О социальной защите инвалидов в Российской Федерации"</t>
  </si>
  <si>
    <t>2 02 39999 04 0000 150</t>
  </si>
  <si>
    <t>Прочие субвенции бюджетам городских округов</t>
  </si>
  <si>
    <t>2 02 40000 00 0000 150</t>
  </si>
  <si>
    <t>Иные межбюджетные трансферты</t>
  </si>
  <si>
    <t>2 02 45179 04 0000 150</t>
  </si>
  <si>
    <t>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</si>
  <si>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2 02 45303 04 0000 150</t>
  </si>
  <si>
    <t>2 02 49999 04 0000 150</t>
  </si>
  <si>
    <t xml:space="preserve">Прочие межбюджетные трансферты, передаваемые бюджетам городских округов </t>
  </si>
  <si>
    <t>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</si>
  <si>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2 02 25418 04 0000 150</t>
  </si>
  <si>
    <t>Субсидии бюджетам городских округов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</si>
  <si>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2 02 25511 04 0000 150</t>
  </si>
  <si>
    <t>Субсидии бюджетам городских округов на проведение комплексных кадастровых работ</t>
  </si>
  <si>
    <t>2 02 25750 04 0000 150</t>
  </si>
  <si>
    <t>Субсидии бюджетам городских округов на реализацию мероприятий по модернизации школьных систем образования</t>
  </si>
  <si>
    <t>2 02 25466 04 0000 150</t>
  </si>
  <si>
    <t>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</si>
  <si>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2 02 25245 04 0000 150</t>
  </si>
  <si>
    <t>Субсидии бюджетам городских округов на создание мемориального комплекса "Судбищенская битва"</t>
  </si>
  <si>
    <t>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</si>
  <si>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01 06 01 00 04 0000 630</t>
  </si>
  <si>
    <t>Средства от продажи акций и иных форм участия в капитале, находящихся в собственности городских округов</t>
  </si>
  <si>
    <t>2 02 25172 04 0000 150</t>
  </si>
  <si>
    <t>Субсидии бюджетам городских округов на 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</si>
  <si>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Субсидии бюджетам городских округов на строительство и реконструкцию (модернизацию) объектов питьевого водоснабжения</t>
  </si>
  <si>
    <t>Субсидии бюджетам городских округов на реализацию программ формирования современной городской среды</t>
  </si>
  <si>
    <t>Субвенции бюджетам городских округов на содержание ребенка, находящегося под опекой, попечительством, а также вознаграждение, причитающееся опекуну (попечителю), приемному родителю</t>
  </si>
  <si>
    <t>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</si>
  <si>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</si>
  <si>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ветеранах", в соответствии с Указом Президента Российской Федерации от 7 мая 2008 года № 714 "Об обеспечении жильем ветеранов Великой Отечественной войны 1941 - 1945 годов"</t>
  </si>
  <si>
    <t>2 02 20299 04 0000 150</t>
  </si>
  <si>
    <t xml:space="preserve"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публично-правовой компании "Фонд развития территорий"
</t>
  </si>
  <si>
    <t>Приложение 1</t>
  </si>
  <si>
    <t>к решению Орловского городского Совета народных депутатов</t>
  </si>
  <si>
    <t>"О внесении изменений в решение Орловского городского Совета народных депутатов</t>
  </si>
  <si>
    <t>"Приложение 1</t>
  </si>
  <si>
    <t xml:space="preserve">к решению Орловского городского Совета народных депутатов </t>
  </si>
  <si>
    <t>№ 47/0720-ГС от  22 декабря 2023 года</t>
  </si>
  <si>
    <t>"Приложение 3</t>
  </si>
  <si>
    <t>2 02 25520 04 0000 150</t>
  </si>
  <si>
    <t xml:space="preserve">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</si>
  <si>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публично-правовой компании "Фонд развития территорий"</t>
  </si>
  <si>
    <t>2 02 19999 04 0000 150</t>
  </si>
  <si>
    <t xml:space="preserve">Прочие дотации бюджетам городских округов </t>
  </si>
  <si>
    <t xml:space="preserve">2 02 20077 04 0000 150
</t>
  </si>
  <si>
    <t>Субсидии бюджетам городских округов на софинансирование капитальных вложений в объекты муниципальной собственности</t>
  </si>
  <si>
    <t>2 02 25394 04 0000 150</t>
  </si>
  <si>
    <t xml:space="preserve">Субсидии бюджетам городских округов на приведение в нормативное состояние автомобильных дорог и искусственных дорожных сооружений </t>
  </si>
  <si>
    <t>2 02 49001 04 0000 150</t>
  </si>
  <si>
    <t xml:space="preserve">Межбюджетные трансферты, передаваемые бюджетам городских округов, за счет средств резервного фонда Правительства Российской Федерации </t>
  </si>
  <si>
    <t>"О бюджете города Орла на 2024 год и на плановый период 2025 и 2026 годов"</t>
  </si>
  <si>
    <t>"Приложение 2</t>
  </si>
  <si>
    <t>Приложение 3</t>
  </si>
  <si>
    <t>"Приложение 4</t>
  </si>
  <si>
    <t>Субсидии бюджетам городских округов на приведение в нормативное состояние автомобильных дорог и искусственных дорожных сооружени</t>
  </si>
  <si>
    <t>3 02 25394 04 0000 150</t>
  </si>
  <si>
    <t xml:space="preserve"> 58/0864-ГС от 25 октября 2024 года</t>
  </si>
  <si>
    <t xml:space="preserve"> №58/0864-ГС от 25 октября 2024 года</t>
  </si>
  <si>
    <t>№ 58/0864-ГС от 25 октября 2024 года</t>
  </si>
  <si>
    <t>№  58/0864-ГС от 25 октября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</si>
</sst>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0.00000"/>
  </numFmts>
  <fonts count="44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sz val="9"/>
      <name val="Arial Cyr"/>
      <family val="2"/>
      <charset val="204"/>
    </font>
    <font>
      <b/>
      <sz val="14"/>
      <name val="Times New Roman"/>
      <family val="1"/>
    </font>
    <font>
      <b/>
      <sz val="10"/>
      <name val="Times New Roman"/>
      <family val="1"/>
    </font>
    <font>
      <sz val="13"/>
      <name val="Times New Roman"/>
      <family val="1"/>
      <charset val="204"/>
    </font>
    <font>
      <b/>
      <sz val="12"/>
      <name val="Times New Roman"/>
      <family val="1"/>
    </font>
    <font>
      <b/>
      <sz val="10"/>
      <name val="Arial"/>
      <family val="2"/>
      <charset val="204"/>
    </font>
    <font>
      <sz val="10"/>
      <color indexed="18"/>
      <name val="Times New Roman"/>
      <family val="1"/>
    </font>
    <font>
      <sz val="13"/>
      <color indexed="18"/>
      <name val="Times New Roman"/>
      <family val="1"/>
    </font>
    <font>
      <b/>
      <sz val="12"/>
      <color indexed="18"/>
      <name val="Times New Roman"/>
      <family val="1"/>
    </font>
    <font>
      <sz val="13"/>
      <name val="Times New Roman"/>
      <family val="1"/>
    </font>
    <font>
      <sz val="12"/>
      <name val="Times New Roman"/>
      <family val="1"/>
      <charset val="204"/>
    </font>
    <font>
      <sz val="10"/>
      <color indexed="18"/>
      <name val="Arial"/>
      <family val="2"/>
      <charset val="204"/>
    </font>
    <font>
      <sz val="12"/>
      <name val="Times New Roman"/>
      <family val="1"/>
    </font>
    <font>
      <sz val="10"/>
      <color indexed="12"/>
      <name val="Arial"/>
      <family val="2"/>
      <charset val="204"/>
    </font>
    <font>
      <sz val="11"/>
      <name val="Times New Roman"/>
      <family val="1"/>
    </font>
    <font>
      <b/>
      <sz val="13"/>
      <color indexed="18"/>
      <name val="Times New Roman"/>
      <family val="1"/>
    </font>
    <font>
      <b/>
      <sz val="13"/>
      <color indexed="18"/>
      <name val="Times New Roman"/>
      <family val="1"/>
      <charset val="204"/>
    </font>
    <font>
      <b/>
      <sz val="13"/>
      <name val="Times New Roman"/>
      <family val="1"/>
    </font>
    <font>
      <b/>
      <sz val="13"/>
      <color indexed="8"/>
      <name val="Times New Roman"/>
      <family val="1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3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4"/>
      <name val="Arial"/>
      <family val="2"/>
      <charset val="204"/>
    </font>
    <font>
      <sz val="14"/>
      <name val="Times New Roman"/>
      <family val="1"/>
    </font>
    <font>
      <sz val="14"/>
      <name val="Times New Roman"/>
      <family val="1"/>
      <charset val="204"/>
    </font>
    <font>
      <b/>
      <sz val="10"/>
      <color indexed="18"/>
      <name val="Arial"/>
      <family val="2"/>
      <charset val="204"/>
    </font>
    <font>
      <sz val="13"/>
      <color rgb="FF0000FF"/>
      <name val="Times New Roman"/>
      <family val="1"/>
    </font>
    <font>
      <sz val="11"/>
      <color rgb="FF0000FF"/>
      <name val="Calibri"/>
      <family val="2"/>
      <charset val="204"/>
      <scheme val="minor"/>
    </font>
    <font>
      <sz val="13"/>
      <color rgb="FF590399"/>
      <name val="Times New Roman"/>
      <family val="1"/>
    </font>
    <font>
      <sz val="11"/>
      <color rgb="FF590399"/>
      <name val="Calibri"/>
      <family val="2"/>
      <charset val="204"/>
      <scheme val="minor"/>
    </font>
    <font>
      <sz val="10"/>
      <color rgb="FF590399"/>
      <name val="Arial"/>
      <family val="2"/>
      <charset val="204"/>
    </font>
    <font>
      <sz val="13"/>
      <color rgb="FF0000FF"/>
      <name val="Times New Roman"/>
      <family val="1"/>
      <charset val="204"/>
    </font>
    <font>
      <sz val="10"/>
      <color rgb="FF0000FF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indexed="18"/>
      <name val="Times New Roman"/>
      <family val="1"/>
    </font>
    <font>
      <sz val="11"/>
      <color rgb="FF0000FF"/>
      <name val="Times New Roman"/>
      <family val="1"/>
    </font>
    <font>
      <sz val="11"/>
      <color rgb="FF590399"/>
      <name val="Times New Roman"/>
      <family val="1"/>
    </font>
    <font>
      <b/>
      <sz val="13"/>
      <color rgb="FF0000FF"/>
      <name val="Times New Roman"/>
      <family val="1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24" fillId="0" borderId="0"/>
    <xf numFmtId="164" fontId="26" fillId="0" borderId="7">
      <alignment horizontal="right" vertical="center"/>
    </xf>
    <xf numFmtId="164" fontId="26" fillId="0" borderId="7">
      <alignment horizontal="right" vertical="center" shrinkToFit="1"/>
    </xf>
    <xf numFmtId="0" fontId="23" fillId="0" borderId="0"/>
    <xf numFmtId="49" fontId="43" fillId="0" borderId="7">
      <alignment horizontal="center" vertical="center" wrapText="1"/>
    </xf>
  </cellStyleXfs>
  <cellXfs count="183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/>
    <xf numFmtId="0" fontId="3" fillId="0" borderId="0" xfId="0" applyFont="1"/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center"/>
    </xf>
    <xf numFmtId="0" fontId="1" fillId="0" borderId="1" xfId="0" applyFont="1" applyBorder="1" applyAlignment="1">
      <alignment vertical="top"/>
    </xf>
    <xf numFmtId="3" fontId="1" fillId="0" borderId="0" xfId="0" applyNumberFormat="1" applyFont="1" applyBorder="1" applyAlignment="1">
      <alignment horizontal="right"/>
    </xf>
    <xf numFmtId="3" fontId="1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vertical="top" wrapText="1"/>
    </xf>
    <xf numFmtId="164" fontId="8" fillId="0" borderId="3" xfId="0" applyNumberFormat="1" applyFont="1" applyBorder="1" applyAlignment="1">
      <alignment horizontal="right" vertical="top"/>
    </xf>
    <xf numFmtId="0" fontId="9" fillId="0" borderId="0" xfId="0" applyFont="1"/>
    <xf numFmtId="0" fontId="10" fillId="0" borderId="3" xfId="0" applyFont="1" applyBorder="1" applyAlignment="1">
      <alignment horizontal="center" vertical="top"/>
    </xf>
    <xf numFmtId="0" fontId="11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/>
    </xf>
    <xf numFmtId="0" fontId="13" fillId="0" borderId="3" xfId="0" applyFont="1" applyBorder="1" applyAlignment="1">
      <alignment horizontal="left" vertical="top" wrapText="1" indent="2"/>
    </xf>
    <xf numFmtId="164" fontId="14" fillId="0" borderId="3" xfId="0" applyNumberFormat="1" applyFont="1" applyBorder="1" applyAlignment="1">
      <alignment vertical="top"/>
    </xf>
    <xf numFmtId="0" fontId="10" fillId="0" borderId="3" xfId="0" applyFont="1" applyFill="1" applyBorder="1" applyAlignment="1">
      <alignment horizontal="center" vertical="top" wrapText="1"/>
    </xf>
    <xf numFmtId="0" fontId="11" fillId="0" borderId="3" xfId="0" applyFont="1" applyFill="1" applyBorder="1" applyAlignment="1">
      <alignment vertical="top" wrapText="1"/>
    </xf>
    <xf numFmtId="164" fontId="12" fillId="0" borderId="3" xfId="0" applyNumberFormat="1" applyFont="1" applyFill="1" applyBorder="1" applyAlignment="1">
      <alignment vertical="top"/>
    </xf>
    <xf numFmtId="0" fontId="15" fillId="0" borderId="0" xfId="0" applyFont="1" applyFill="1"/>
    <xf numFmtId="164" fontId="16" fillId="0" borderId="3" xfId="0" applyNumberFormat="1" applyFont="1" applyFill="1" applyBorder="1" applyAlignment="1">
      <alignment vertical="top"/>
    </xf>
    <xf numFmtId="0" fontId="15" fillId="0" borderId="0" xfId="0" applyFont="1"/>
    <xf numFmtId="164" fontId="14" fillId="0" borderId="3" xfId="0" applyNumberFormat="1" applyFont="1" applyBorder="1" applyAlignment="1">
      <alignment horizontal="right" vertical="top"/>
    </xf>
    <xf numFmtId="0" fontId="17" fillId="0" borderId="0" xfId="0" applyFont="1"/>
    <xf numFmtId="0" fontId="13" fillId="0" borderId="0" xfId="0" applyFont="1" applyBorder="1" applyAlignment="1">
      <alignment vertical="top" wrapText="1"/>
    </xf>
    <xf numFmtId="0" fontId="13" fillId="0" borderId="0" xfId="0" applyFont="1" applyAlignment="1">
      <alignment horizontal="right" vertical="top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1" fillId="0" borderId="0" xfId="0" applyFont="1" applyBorder="1" applyAlignment="1">
      <alignment vertical="top"/>
    </xf>
    <xf numFmtId="164" fontId="8" fillId="0" borderId="3" xfId="0" applyNumberFormat="1" applyFont="1" applyBorder="1" applyAlignment="1">
      <alignment vertical="top"/>
    </xf>
    <xf numFmtId="0" fontId="1" fillId="0" borderId="3" xfId="0" applyFont="1" applyFill="1" applyBorder="1" applyAlignment="1">
      <alignment horizontal="center" vertical="top" wrapText="1"/>
    </xf>
    <xf numFmtId="164" fontId="8" fillId="0" borderId="3" xfId="0" applyNumberFormat="1" applyFont="1" applyFill="1" applyBorder="1" applyAlignment="1">
      <alignment vertical="top"/>
    </xf>
    <xf numFmtId="0" fontId="3" fillId="0" borderId="0" xfId="0" applyFont="1" applyFill="1"/>
    <xf numFmtId="0" fontId="7" fillId="2" borderId="0" xfId="0" applyFont="1" applyFill="1"/>
    <xf numFmtId="3" fontId="1" fillId="0" borderId="0" xfId="0" applyNumberFormat="1" applyFont="1" applyFill="1" applyBorder="1" applyAlignment="1">
      <alignment horizontal="right"/>
    </xf>
    <xf numFmtId="3" fontId="13" fillId="2" borderId="3" xfId="0" applyNumberFormat="1" applyFont="1" applyFill="1" applyBorder="1" applyAlignment="1">
      <alignment vertical="top"/>
    </xf>
    <xf numFmtId="0" fontId="21" fillId="2" borderId="3" xfId="0" applyFont="1" applyFill="1" applyBorder="1" applyAlignment="1">
      <alignment vertical="top" wrapText="1"/>
    </xf>
    <xf numFmtId="0" fontId="25" fillId="2" borderId="0" xfId="0" applyFont="1" applyFill="1" applyAlignment="1">
      <alignment horizontal="center" vertical="top"/>
    </xf>
    <xf numFmtId="0" fontId="25" fillId="2" borderId="0" xfId="0" applyFont="1" applyFill="1" applyAlignment="1">
      <alignment vertical="top" wrapText="1"/>
    </xf>
    <xf numFmtId="0" fontId="25" fillId="2" borderId="0" xfId="0" applyFont="1" applyFill="1"/>
    <xf numFmtId="164" fontId="13" fillId="2" borderId="3" xfId="0" applyNumberFormat="1" applyFont="1" applyFill="1" applyBorder="1" applyAlignment="1">
      <alignment vertical="top"/>
    </xf>
    <xf numFmtId="0" fontId="1" fillId="0" borderId="0" xfId="0" applyFont="1" applyBorder="1" applyAlignment="1">
      <alignment horizontal="center" vertical="top"/>
    </xf>
    <xf numFmtId="0" fontId="19" fillId="2" borderId="3" xfId="0" applyFont="1" applyFill="1" applyBorder="1" applyAlignment="1">
      <alignment vertical="top"/>
    </xf>
    <xf numFmtId="0" fontId="11" fillId="2" borderId="3" xfId="0" applyFont="1" applyFill="1" applyBorder="1" applyAlignment="1">
      <alignment vertical="top"/>
    </xf>
    <xf numFmtId="0" fontId="13" fillId="2" borderId="3" xfId="0" applyFont="1" applyFill="1" applyBorder="1" applyAlignment="1">
      <alignment vertical="top" wrapText="1"/>
    </xf>
    <xf numFmtId="0" fontId="11" fillId="2" borderId="3" xfId="0" applyFont="1" applyFill="1" applyBorder="1" applyAlignment="1">
      <alignment vertical="top" wrapText="1"/>
    </xf>
    <xf numFmtId="0" fontId="13" fillId="2" borderId="3" xfId="0" applyFont="1" applyFill="1" applyBorder="1" applyAlignment="1">
      <alignment vertical="top"/>
    </xf>
    <xf numFmtId="0" fontId="13" fillId="2" borderId="3" xfId="0" applyFont="1" applyFill="1" applyBorder="1" applyAlignment="1">
      <alignment horizontal="justify" vertical="top" wrapText="1"/>
    </xf>
    <xf numFmtId="0" fontId="28" fillId="0" borderId="0" xfId="0" applyFont="1"/>
    <xf numFmtId="0" fontId="28" fillId="2" borderId="0" xfId="0" applyFont="1" applyFill="1" applyAlignment="1">
      <alignment horizontal="left" vertical="top"/>
    </xf>
    <xf numFmtId="0" fontId="27" fillId="2" borderId="0" xfId="0" applyFont="1" applyFill="1"/>
    <xf numFmtId="0" fontId="28" fillId="2" borderId="0" xfId="0" applyFont="1" applyFill="1" applyAlignment="1">
      <alignment horizontal="right" vertical="top"/>
    </xf>
    <xf numFmtId="0" fontId="29" fillId="0" borderId="0" xfId="0" applyFont="1" applyAlignment="1">
      <alignment horizontal="right"/>
    </xf>
    <xf numFmtId="0" fontId="1" fillId="0" borderId="0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/>
    </xf>
    <xf numFmtId="3" fontId="1" fillId="2" borderId="3" xfId="0" applyNumberFormat="1" applyFont="1" applyFill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2" fillId="2" borderId="0" xfId="0" applyFont="1" applyFill="1" applyAlignment="1">
      <alignment horizontal="right"/>
    </xf>
    <xf numFmtId="164" fontId="12" fillId="0" borderId="3" xfId="0" applyNumberFormat="1" applyFont="1" applyBorder="1" applyAlignment="1">
      <alignment vertical="top"/>
    </xf>
    <xf numFmtId="0" fontId="30" fillId="0" borderId="0" xfId="0" applyFont="1"/>
    <xf numFmtId="0" fontId="10" fillId="0" borderId="3" xfId="0" applyFont="1" applyFill="1" applyBorder="1" applyAlignment="1">
      <alignment horizontal="center" vertical="top"/>
    </xf>
    <xf numFmtId="0" fontId="28" fillId="0" borderId="0" xfId="0" applyFont="1" applyFill="1"/>
    <xf numFmtId="0" fontId="28" fillId="0" borderId="0" xfId="0" applyFont="1" applyFill="1" applyAlignment="1">
      <alignment horizontal="left" vertical="top"/>
    </xf>
    <xf numFmtId="0" fontId="27" fillId="0" borderId="0" xfId="0" applyFont="1" applyFill="1"/>
    <xf numFmtId="0" fontId="28" fillId="0" borderId="0" xfId="0" applyFont="1" applyFill="1" applyAlignment="1">
      <alignment horizontal="right" vertical="top"/>
    </xf>
    <xf numFmtId="0" fontId="29" fillId="0" borderId="0" xfId="0" applyFont="1" applyFill="1" applyAlignment="1">
      <alignment horizontal="right"/>
    </xf>
    <xf numFmtId="3" fontId="1" fillId="0" borderId="3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top" wrapText="1" indent="2"/>
    </xf>
    <xf numFmtId="164" fontId="14" fillId="0" borderId="0" xfId="0" applyNumberFormat="1" applyFont="1" applyBorder="1" applyAlignment="1">
      <alignment horizontal="right" vertical="top"/>
    </xf>
    <xf numFmtId="3" fontId="13" fillId="2" borderId="3" xfId="0" applyNumberFormat="1" applyFont="1" applyFill="1" applyBorder="1" applyAlignment="1">
      <alignment horizontal="right" vertical="top"/>
    </xf>
    <xf numFmtId="3" fontId="31" fillId="2" borderId="3" xfId="0" applyNumberFormat="1" applyFont="1" applyFill="1" applyBorder="1" applyAlignment="1">
      <alignment vertical="top"/>
    </xf>
    <xf numFmtId="0" fontId="3" fillId="2" borderId="0" xfId="0" applyFont="1" applyFill="1"/>
    <xf numFmtId="0" fontId="13" fillId="2" borderId="3" xfId="0" applyNumberFormat="1" applyFont="1" applyFill="1" applyBorder="1" applyAlignment="1">
      <alignment vertical="top" wrapText="1"/>
    </xf>
    <xf numFmtId="164" fontId="13" fillId="2" borderId="3" xfId="0" applyNumberFormat="1" applyFont="1" applyFill="1" applyBorder="1" applyAlignment="1">
      <alignment vertical="top" wrapText="1"/>
    </xf>
    <xf numFmtId="165" fontId="37" fillId="2" borderId="0" xfId="0" applyNumberFormat="1" applyFont="1" applyFill="1"/>
    <xf numFmtId="0" fontId="37" fillId="2" borderId="0" xfId="0" applyFont="1" applyFill="1"/>
    <xf numFmtId="164" fontId="3" fillId="2" borderId="0" xfId="0" applyNumberFormat="1" applyFont="1" applyFill="1"/>
    <xf numFmtId="0" fontId="29" fillId="2" borderId="0" xfId="0" applyFont="1" applyFill="1" applyAlignment="1">
      <alignment horizontal="right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 wrapText="1"/>
    </xf>
    <xf numFmtId="0" fontId="1" fillId="2" borderId="0" xfId="0" applyFont="1" applyFill="1" applyAlignment="1">
      <alignment wrapText="1"/>
    </xf>
    <xf numFmtId="164" fontId="36" fillId="2" borderId="3" xfId="0" applyNumberFormat="1" applyFont="1" applyFill="1" applyBorder="1" applyAlignment="1">
      <alignment vertical="top"/>
    </xf>
    <xf numFmtId="164" fontId="7" fillId="2" borderId="3" xfId="0" applyNumberFormat="1" applyFont="1" applyFill="1" applyBorder="1" applyAlignment="1">
      <alignment vertical="top"/>
    </xf>
    <xf numFmtId="164" fontId="37" fillId="2" borderId="0" xfId="0" applyNumberFormat="1" applyFont="1" applyFill="1"/>
    <xf numFmtId="164" fontId="22" fillId="2" borderId="0" xfId="0" applyNumberFormat="1" applyFont="1" applyFill="1" applyBorder="1" applyAlignment="1">
      <alignment vertical="top"/>
    </xf>
    <xf numFmtId="0" fontId="0" fillId="2" borderId="0" xfId="0" applyFill="1"/>
    <xf numFmtId="164" fontId="31" fillId="2" borderId="3" xfId="0" applyNumberFormat="1" applyFont="1" applyFill="1" applyBorder="1" applyAlignment="1">
      <alignment vertical="top" wrapText="1"/>
    </xf>
    <xf numFmtId="3" fontId="13" fillId="2" borderId="3" xfId="4" applyNumberFormat="1" applyFont="1" applyFill="1" applyBorder="1" applyAlignment="1">
      <alignment horizontal="left" vertical="top" wrapText="1"/>
    </xf>
    <xf numFmtId="0" fontId="31" fillId="2" borderId="3" xfId="0" applyFont="1" applyFill="1" applyBorder="1" applyAlignment="1">
      <alignment vertical="top" wrapText="1"/>
    </xf>
    <xf numFmtId="0" fontId="13" fillId="2" borderId="3" xfId="0" applyFont="1" applyFill="1" applyBorder="1" applyAlignment="1">
      <alignment horizontal="left" vertical="top" wrapText="1"/>
    </xf>
    <xf numFmtId="0" fontId="39" fillId="2" borderId="3" xfId="0" applyFont="1" applyFill="1" applyBorder="1" applyAlignment="1">
      <alignment horizontal="center" vertical="top"/>
    </xf>
    <xf numFmtId="0" fontId="18" fillId="2" borderId="3" xfId="0" applyFont="1" applyFill="1" applyBorder="1" applyAlignment="1">
      <alignment horizontal="center" vertical="top"/>
    </xf>
    <xf numFmtId="0" fontId="18" fillId="2" borderId="3" xfId="0" applyFont="1" applyFill="1" applyBorder="1" applyAlignment="1">
      <alignment horizontal="center" vertical="top" wrapText="1"/>
    </xf>
    <xf numFmtId="0" fontId="39" fillId="2" borderId="3" xfId="0" applyFont="1" applyFill="1" applyBorder="1" applyAlignment="1">
      <alignment horizontal="center" vertical="top" wrapText="1"/>
    </xf>
    <xf numFmtId="3" fontId="18" fillId="2" borderId="3" xfId="0" applyNumberFormat="1" applyFont="1" applyFill="1" applyBorder="1" applyAlignment="1">
      <alignment horizontal="center" vertical="top" wrapText="1"/>
    </xf>
    <xf numFmtId="0" fontId="40" fillId="2" borderId="3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 vertical="top"/>
    </xf>
    <xf numFmtId="0" fontId="3" fillId="2" borderId="0" xfId="0" applyFont="1" applyFill="1" applyAlignment="1">
      <alignment vertical="top"/>
    </xf>
    <xf numFmtId="0" fontId="1" fillId="2" borderId="0" xfId="0" applyFont="1" applyFill="1"/>
    <xf numFmtId="0" fontId="3" fillId="2" borderId="0" xfId="0" applyFont="1" applyFill="1" applyBorder="1"/>
    <xf numFmtId="0" fontId="1" fillId="2" borderId="1" xfId="0" applyFont="1" applyFill="1" applyBorder="1" applyAlignment="1">
      <alignment vertical="top"/>
    </xf>
    <xf numFmtId="0" fontId="15" fillId="2" borderId="0" xfId="0" applyFont="1" applyFill="1"/>
    <xf numFmtId="164" fontId="21" fillId="2" borderId="3" xfId="0" applyNumberFormat="1" applyFont="1" applyFill="1" applyBorder="1" applyAlignment="1">
      <alignment horizontal="justify" vertical="top" wrapText="1"/>
    </xf>
    <xf numFmtId="164" fontId="13" fillId="2" borderId="3" xfId="0" applyNumberFormat="1" applyFont="1" applyFill="1" applyBorder="1" applyAlignment="1">
      <alignment horizontal="justify" vertical="top" wrapText="1"/>
    </xf>
    <xf numFmtId="164" fontId="31" fillId="2" borderId="3" xfId="0" applyNumberFormat="1" applyFont="1" applyFill="1" applyBorder="1" applyAlignment="1">
      <alignment vertical="top"/>
    </xf>
    <xf numFmtId="0" fontId="21" fillId="2" borderId="0" xfId="0" applyFont="1" applyFill="1" applyBorder="1" applyAlignment="1">
      <alignment vertical="top" wrapText="1"/>
    </xf>
    <xf numFmtId="0" fontId="28" fillId="2" borderId="0" xfId="0" applyFont="1" applyFill="1"/>
    <xf numFmtId="3" fontId="1" fillId="2" borderId="0" xfId="0" applyNumberFormat="1" applyFont="1" applyFill="1"/>
    <xf numFmtId="0" fontId="21" fillId="2" borderId="3" xfId="0" applyFont="1" applyFill="1" applyBorder="1" applyAlignment="1">
      <alignment vertical="top"/>
    </xf>
    <xf numFmtId="3" fontId="21" fillId="2" borderId="6" xfId="0" applyNumberFormat="1" applyFont="1" applyFill="1" applyBorder="1" applyAlignment="1">
      <alignment vertical="top"/>
    </xf>
    <xf numFmtId="3" fontId="0" fillId="2" borderId="0" xfId="0" applyNumberFormat="1" applyFill="1"/>
    <xf numFmtId="0" fontId="31" fillId="2" borderId="3" xfId="0" applyFont="1" applyFill="1" applyBorder="1" applyAlignment="1">
      <alignment vertical="top"/>
    </xf>
    <xf numFmtId="3" fontId="32" fillId="2" borderId="0" xfId="0" applyNumberFormat="1" applyFont="1" applyFill="1"/>
    <xf numFmtId="0" fontId="32" fillId="2" borderId="0" xfId="0" applyFont="1" applyFill="1"/>
    <xf numFmtId="3" fontId="31" fillId="2" borderId="3" xfId="0" applyNumberFormat="1" applyFont="1" applyFill="1" applyBorder="1" applyAlignment="1">
      <alignment horizontal="right" vertical="top"/>
    </xf>
    <xf numFmtId="0" fontId="41" fillId="2" borderId="3" xfId="0" applyFont="1" applyFill="1" applyBorder="1" applyAlignment="1">
      <alignment horizontal="center" vertical="top"/>
    </xf>
    <xf numFmtId="0" fontId="33" fillId="2" borderId="3" xfId="0" applyFont="1" applyFill="1" applyBorder="1" applyAlignment="1">
      <alignment vertical="top" wrapText="1"/>
    </xf>
    <xf numFmtId="3" fontId="33" fillId="2" borderId="3" xfId="0" applyNumberFormat="1" applyFont="1" applyFill="1" applyBorder="1" applyAlignment="1">
      <alignment horizontal="right" vertical="top"/>
    </xf>
    <xf numFmtId="0" fontId="34" fillId="2" borderId="0" xfId="0" applyFont="1" applyFill="1"/>
    <xf numFmtId="3" fontId="33" fillId="2" borderId="3" xfId="0" applyNumberFormat="1" applyFont="1" applyFill="1" applyBorder="1" applyAlignment="1">
      <alignment vertical="top"/>
    </xf>
    <xf numFmtId="0" fontId="35" fillId="2" borderId="0" xfId="0" applyFont="1" applyFill="1"/>
    <xf numFmtId="0" fontId="40" fillId="2" borderId="3" xfId="0" applyFont="1" applyFill="1" applyBorder="1" applyAlignment="1">
      <alignment horizontal="center" vertical="top" wrapText="1"/>
    </xf>
    <xf numFmtId="0" fontId="31" fillId="2" borderId="3" xfId="0" applyFont="1" applyFill="1" applyBorder="1" applyAlignment="1">
      <alignment horizontal="justify" vertical="top" wrapText="1"/>
    </xf>
    <xf numFmtId="164" fontId="18" fillId="2" borderId="3" xfId="0" applyNumberFormat="1" applyFont="1" applyFill="1" applyBorder="1" applyAlignment="1">
      <alignment horizontal="center" vertical="top" wrapText="1"/>
    </xf>
    <xf numFmtId="164" fontId="42" fillId="2" borderId="3" xfId="0" applyNumberFormat="1" applyFont="1" applyFill="1" applyBorder="1" applyAlignment="1">
      <alignment vertical="top"/>
    </xf>
    <xf numFmtId="165" fontId="38" fillId="2" borderId="0" xfId="0" applyNumberFormat="1" applyFont="1" applyFill="1"/>
    <xf numFmtId="0" fontId="38" fillId="2" borderId="0" xfId="0" applyFont="1" applyFill="1"/>
    <xf numFmtId="0" fontId="13" fillId="2" borderId="3" xfId="0" applyNumberFormat="1" applyFont="1" applyFill="1" applyBorder="1" applyAlignment="1">
      <alignment horizontal="justify" vertical="top" wrapText="1"/>
    </xf>
    <xf numFmtId="0" fontId="1" fillId="0" borderId="0" xfId="0" applyFont="1" applyBorder="1" applyAlignment="1">
      <alignment horizontal="center" vertical="top"/>
    </xf>
    <xf numFmtId="164" fontId="21" fillId="0" borderId="3" xfId="0" applyNumberFormat="1" applyFont="1" applyFill="1" applyBorder="1" applyAlignment="1">
      <alignment vertical="top"/>
    </xf>
    <xf numFmtId="164" fontId="13" fillId="0" borderId="3" xfId="0" applyNumberFormat="1" applyFont="1" applyFill="1" applyBorder="1" applyAlignment="1">
      <alignment horizontal="right" vertical="top"/>
    </xf>
    <xf numFmtId="164" fontId="36" fillId="0" borderId="3" xfId="0" applyNumberFormat="1" applyFont="1" applyFill="1" applyBorder="1" applyAlignment="1">
      <alignment vertical="top"/>
    </xf>
    <xf numFmtId="164" fontId="31" fillId="0" borderId="3" xfId="0" applyNumberFormat="1" applyFont="1" applyFill="1" applyBorder="1" applyAlignment="1">
      <alignment vertical="top"/>
    </xf>
    <xf numFmtId="0" fontId="18" fillId="0" borderId="3" xfId="0" applyFont="1" applyFill="1" applyBorder="1" applyAlignment="1">
      <alignment horizontal="center" vertical="top"/>
    </xf>
    <xf numFmtId="164" fontId="21" fillId="0" borderId="3" xfId="0" applyNumberFormat="1" applyFont="1" applyFill="1" applyBorder="1" applyAlignment="1">
      <alignment horizontal="justify" vertical="top" wrapText="1"/>
    </xf>
    <xf numFmtId="164" fontId="13" fillId="0" borderId="3" xfId="0" applyNumberFormat="1" applyFont="1" applyFill="1" applyBorder="1" applyAlignment="1">
      <alignment horizontal="justify" vertical="top" wrapText="1"/>
    </xf>
    <xf numFmtId="164" fontId="20" fillId="2" borderId="3" xfId="0" applyNumberFormat="1" applyFont="1" applyFill="1" applyBorder="1" applyAlignment="1">
      <alignment vertical="top"/>
    </xf>
    <xf numFmtId="164" fontId="11" fillId="2" borderId="3" xfId="0" applyNumberFormat="1" applyFont="1" applyFill="1" applyBorder="1" applyAlignment="1">
      <alignment vertical="top"/>
    </xf>
    <xf numFmtId="164" fontId="11" fillId="2" borderId="3" xfId="0" applyNumberFormat="1" applyFont="1" applyFill="1" applyBorder="1" applyAlignment="1">
      <alignment horizontal="right" vertical="top"/>
    </xf>
    <xf numFmtId="164" fontId="13" fillId="2" borderId="3" xfId="0" applyNumberFormat="1" applyFont="1" applyFill="1" applyBorder="1" applyAlignment="1">
      <alignment horizontal="right" vertical="top"/>
    </xf>
    <xf numFmtId="0" fontId="7" fillId="2" borderId="3" xfId="0" applyFont="1" applyFill="1" applyBorder="1" applyAlignment="1">
      <alignment vertical="top" wrapText="1"/>
    </xf>
    <xf numFmtId="0" fontId="5" fillId="2" borderId="0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top"/>
    </xf>
    <xf numFmtId="164" fontId="13" fillId="0" borderId="3" xfId="0" applyNumberFormat="1" applyFont="1" applyFill="1" applyBorder="1" applyAlignment="1">
      <alignment vertical="top"/>
    </xf>
    <xf numFmtId="0" fontId="18" fillId="2" borderId="0" xfId="0" applyFont="1" applyFill="1" applyBorder="1" applyAlignment="1">
      <alignment horizontal="center" vertical="top"/>
    </xf>
    <xf numFmtId="164" fontId="21" fillId="0" borderId="0" xfId="0" applyNumberFormat="1" applyFont="1" applyFill="1" applyBorder="1" applyAlignment="1">
      <alignment vertical="top"/>
    </xf>
    <xf numFmtId="0" fontId="1" fillId="0" borderId="0" xfId="0" applyFont="1" applyFill="1" applyAlignment="1">
      <alignment horizontal="center" vertical="top"/>
    </xf>
    <xf numFmtId="0" fontId="1" fillId="0" borderId="0" xfId="0" applyFont="1" applyFill="1"/>
    <xf numFmtId="3" fontId="3" fillId="0" borderId="0" xfId="0" applyNumberFormat="1" applyFont="1" applyFill="1"/>
    <xf numFmtId="0" fontId="4" fillId="0" borderId="0" xfId="0" applyFont="1" applyFill="1" applyAlignment="1">
      <alignment horizontal="right"/>
    </xf>
    <xf numFmtId="0" fontId="1" fillId="0" borderId="0" xfId="0" applyFont="1" applyFill="1" applyBorder="1" applyAlignment="1">
      <alignment horizontal="center" vertical="top"/>
    </xf>
    <xf numFmtId="3" fontId="4" fillId="0" borderId="0" xfId="0" applyNumberFormat="1" applyFont="1" applyFill="1"/>
    <xf numFmtId="0" fontId="4" fillId="0" borderId="0" xfId="0" applyFont="1" applyFill="1" applyAlignment="1"/>
    <xf numFmtId="3" fontId="4" fillId="0" borderId="0" xfId="0" applyNumberFormat="1" applyFont="1" applyFill="1" applyAlignment="1"/>
    <xf numFmtId="0" fontId="1" fillId="0" borderId="1" xfId="0" applyFont="1" applyFill="1" applyBorder="1" applyAlignment="1">
      <alignment vertical="top"/>
    </xf>
    <xf numFmtId="3" fontId="1" fillId="0" borderId="0" xfId="0" applyNumberFormat="1" applyFont="1" applyFill="1"/>
    <xf numFmtId="0" fontId="2" fillId="0" borderId="0" xfId="0" applyFont="1" applyFill="1" applyAlignment="1">
      <alignment horizontal="right"/>
    </xf>
    <xf numFmtId="0" fontId="3" fillId="0" borderId="0" xfId="0" applyFont="1" applyFill="1" applyBorder="1"/>
    <xf numFmtId="0" fontId="3" fillId="0" borderId="0" xfId="0" applyFont="1" applyFill="1" applyAlignment="1"/>
    <xf numFmtId="0" fontId="3" fillId="0" borderId="0" xfId="0" applyFont="1" applyFill="1" applyAlignment="1">
      <alignment horizontal="right"/>
    </xf>
    <xf numFmtId="164" fontId="2" fillId="0" borderId="0" xfId="0" applyNumberFormat="1" applyFont="1" applyFill="1" applyAlignment="1">
      <alignment horizontal="right"/>
    </xf>
    <xf numFmtId="164" fontId="5" fillId="2" borderId="0" xfId="0" applyNumberFormat="1" applyFont="1" applyFill="1" applyBorder="1" applyAlignment="1">
      <alignment horizontal="center" vertical="top" wrapText="1"/>
    </xf>
    <xf numFmtId="164" fontId="1" fillId="2" borderId="0" xfId="0" applyNumberFormat="1" applyFont="1" applyFill="1" applyBorder="1" applyAlignment="1">
      <alignment horizontal="right"/>
    </xf>
    <xf numFmtId="164" fontId="1" fillId="2" borderId="3" xfId="0" applyNumberFormat="1" applyFont="1" applyFill="1" applyBorder="1" applyAlignment="1">
      <alignment horizontal="center" vertical="center" wrapText="1"/>
    </xf>
    <xf numFmtId="164" fontId="27" fillId="2" borderId="0" xfId="0" applyNumberFormat="1" applyFont="1" applyFill="1"/>
    <xf numFmtId="164" fontId="29" fillId="2" borderId="0" xfId="0" applyNumberFormat="1" applyFont="1" applyFill="1" applyAlignment="1">
      <alignment horizontal="right"/>
    </xf>
    <xf numFmtId="164" fontId="21" fillId="0" borderId="3" xfId="0" applyNumberFormat="1" applyFont="1" applyFill="1" applyBorder="1" applyAlignment="1">
      <alignment horizontal="right" vertical="top"/>
    </xf>
    <xf numFmtId="164" fontId="13" fillId="0" borderId="3" xfId="0" applyNumberFormat="1" applyFont="1" applyFill="1" applyBorder="1" applyAlignment="1">
      <alignment vertical="justify"/>
    </xf>
    <xf numFmtId="0" fontId="1" fillId="0" borderId="0" xfId="0" applyFont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/>
    <xf numFmtId="0" fontId="5" fillId="0" borderId="0" xfId="0" applyFont="1" applyBorder="1" applyAlignment="1">
      <alignment horizontal="center" vertical="top" wrapText="1"/>
    </xf>
    <xf numFmtId="3" fontId="1" fillId="0" borderId="4" xfId="0" applyNumberFormat="1" applyFont="1" applyFill="1" applyBorder="1" applyAlignment="1">
      <alignment horizontal="center" vertical="center" wrapText="1"/>
    </xf>
    <xf numFmtId="3" fontId="1" fillId="0" borderId="5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3" fontId="1" fillId="2" borderId="3" xfId="0" applyNumberFormat="1" applyFont="1" applyFill="1" applyBorder="1" applyAlignment="1">
      <alignment horizontal="center" vertical="center" wrapText="1"/>
    </xf>
  </cellXfs>
  <cellStyles count="6">
    <cellStyle name="st31" xfId="3"/>
    <cellStyle name="st35" xfId="2"/>
    <cellStyle name="xl25" xfId="5"/>
    <cellStyle name="Обычный" xfId="0" builtinId="0"/>
    <cellStyle name="Обычный 2" xfId="1"/>
    <cellStyle name="Обычный_Сводная бюдж.роспись по доходам 2006г" xfId="4"/>
  </cellStyles>
  <dxfs count="0"/>
  <tableStyles count="0" defaultTableStyle="TableStyleMedium9" defaultPivotStyle="PivotStyleLight16"/>
  <colors>
    <mruColors>
      <color rgb="FFCCFFCC"/>
      <color rgb="FF66FFCC"/>
      <color rgb="FF0000FF"/>
      <color rgb="FF590399"/>
      <color rgb="FF052B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F1094"/>
  <sheetViews>
    <sheetView view="pageBreakPreview" zoomScale="90" zoomScaleSheetLayoutView="90" workbookViewId="0">
      <selection activeCell="C5" sqref="C5"/>
    </sheetView>
  </sheetViews>
  <sheetFormatPr defaultColWidth="25.7109375" defaultRowHeight="12.75" x14ac:dyDescent="0.2"/>
  <cols>
    <col min="1" max="1" width="20.7109375" style="1" customWidth="1"/>
    <col min="2" max="2" width="61.5703125" style="2" customWidth="1"/>
    <col min="3" max="3" width="14.7109375" style="3" customWidth="1"/>
    <col min="4" max="4" width="25.7109375" style="3"/>
    <col min="5" max="5" width="8.140625" style="3" customWidth="1"/>
    <col min="6" max="16384" width="25.7109375" style="3"/>
  </cols>
  <sheetData>
    <row r="1" spans="1:6" x14ac:dyDescent="0.2">
      <c r="A1" s="150"/>
      <c r="B1" s="151"/>
      <c r="C1" s="160" t="s">
        <v>191</v>
      </c>
      <c r="D1" s="34"/>
    </row>
    <row r="2" spans="1:6" x14ac:dyDescent="0.2">
      <c r="A2" s="154"/>
      <c r="B2" s="151"/>
      <c r="C2" s="160" t="s">
        <v>192</v>
      </c>
      <c r="D2" s="34"/>
    </row>
    <row r="3" spans="1:6" x14ac:dyDescent="0.2">
      <c r="A3" s="154"/>
      <c r="B3" s="151"/>
      <c r="C3" s="160" t="s">
        <v>193</v>
      </c>
      <c r="D3" s="34"/>
    </row>
    <row r="4" spans="1:6" s="4" customFormat="1" x14ac:dyDescent="0.2">
      <c r="B4" s="5"/>
      <c r="C4" s="163" t="s">
        <v>209</v>
      </c>
    </row>
    <row r="5" spans="1:6" s="4" customFormat="1" ht="26.25" customHeight="1" x14ac:dyDescent="0.2">
      <c r="B5" s="5" t="s">
        <v>215</v>
      </c>
      <c r="C5" s="160"/>
    </row>
    <row r="6" spans="1:6" x14ac:dyDescent="0.2">
      <c r="A6" s="150"/>
      <c r="B6" s="151"/>
      <c r="C6" s="160" t="s">
        <v>194</v>
      </c>
      <c r="D6" s="34"/>
    </row>
    <row r="7" spans="1:6" x14ac:dyDescent="0.2">
      <c r="A7" s="154"/>
      <c r="B7" s="151"/>
      <c r="C7" s="160" t="s">
        <v>195</v>
      </c>
      <c r="D7" s="34"/>
    </row>
    <row r="8" spans="1:6" ht="15" x14ac:dyDescent="0.25">
      <c r="A8" s="154"/>
      <c r="B8" s="151"/>
      <c r="C8" s="163" t="s">
        <v>209</v>
      </c>
      <c r="D8"/>
      <c r="E8"/>
      <c r="F8"/>
    </row>
    <row r="9" spans="1:6" s="4" customFormat="1" ht="15" x14ac:dyDescent="0.25">
      <c r="B9" s="5"/>
      <c r="C9" s="160" t="s">
        <v>196</v>
      </c>
      <c r="D9"/>
      <c r="E9"/>
      <c r="F9"/>
    </row>
    <row r="10" spans="1:6" s="4" customFormat="1" ht="20.25" customHeight="1" x14ac:dyDescent="0.25">
      <c r="B10" s="5"/>
      <c r="C10" s="160"/>
      <c r="D10"/>
      <c r="E10"/>
      <c r="F10"/>
    </row>
    <row r="11" spans="1:6" ht="20.25" customHeight="1" x14ac:dyDescent="0.25">
      <c r="A11" s="173" t="s">
        <v>111</v>
      </c>
      <c r="B11" s="173"/>
      <c r="C11" s="173"/>
      <c r="D11"/>
      <c r="E11"/>
      <c r="F11"/>
    </row>
    <row r="12" spans="1:6" s="4" customFormat="1" ht="20.25" customHeight="1" x14ac:dyDescent="0.25">
      <c r="B12" s="5"/>
      <c r="C12" s="60"/>
      <c r="D12"/>
      <c r="E12"/>
      <c r="F12"/>
    </row>
    <row r="13" spans="1:6" ht="15" x14ac:dyDescent="0.25">
      <c r="A13" s="131"/>
      <c r="B13" s="6"/>
      <c r="C13" s="7" t="s">
        <v>0</v>
      </c>
      <c r="D13"/>
      <c r="E13"/>
      <c r="F13"/>
    </row>
    <row r="14" spans="1:6" ht="15" x14ac:dyDescent="0.25">
      <c r="A14" s="56" t="s">
        <v>1</v>
      </c>
      <c r="B14" s="56" t="s">
        <v>2</v>
      </c>
      <c r="C14" s="8" t="s">
        <v>3</v>
      </c>
      <c r="D14"/>
      <c r="E14"/>
      <c r="F14"/>
    </row>
    <row r="15" spans="1:6" s="12" customFormat="1" ht="16.5" x14ac:dyDescent="0.25">
      <c r="A15" s="9"/>
      <c r="B15" s="10" t="s">
        <v>4</v>
      </c>
      <c r="C15" s="11">
        <f t="shared" ref="C15" si="0">C16+C19+C22+C23</f>
        <v>1321505.1932099999</v>
      </c>
      <c r="D15"/>
      <c r="E15"/>
      <c r="F15"/>
    </row>
    <row r="16" spans="1:6" s="62" customFormat="1" ht="33" x14ac:dyDescent="0.25">
      <c r="A16" s="13" t="s">
        <v>5</v>
      </c>
      <c r="B16" s="14" t="s">
        <v>105</v>
      </c>
      <c r="C16" s="61">
        <f t="shared" ref="C16" si="1">C17+C18</f>
        <v>270000</v>
      </c>
      <c r="D16"/>
      <c r="E16"/>
      <c r="F16"/>
    </row>
    <row r="17" spans="1:6" ht="54" customHeight="1" x14ac:dyDescent="0.25">
      <c r="A17" s="15" t="s">
        <v>6</v>
      </c>
      <c r="B17" s="16" t="s">
        <v>116</v>
      </c>
      <c r="C17" s="17">
        <v>585000</v>
      </c>
      <c r="D17"/>
      <c r="E17"/>
      <c r="F17"/>
    </row>
    <row r="18" spans="1:6" ht="60" customHeight="1" x14ac:dyDescent="0.25">
      <c r="A18" s="15" t="s">
        <v>7</v>
      </c>
      <c r="B18" s="16" t="s">
        <v>97</v>
      </c>
      <c r="C18" s="17">
        <v>-315000</v>
      </c>
      <c r="D18"/>
      <c r="E18"/>
      <c r="F18"/>
    </row>
    <row r="19" spans="1:6" s="21" customFormat="1" ht="33" x14ac:dyDescent="0.2">
      <c r="A19" s="18" t="s">
        <v>8</v>
      </c>
      <c r="B19" s="19" t="s">
        <v>120</v>
      </c>
      <c r="C19" s="20">
        <f t="shared" ref="C19" si="2">C20+C21</f>
        <v>-16500</v>
      </c>
    </row>
    <row r="20" spans="1:6" ht="66" x14ac:dyDescent="0.2">
      <c r="A20" s="15" t="s">
        <v>9</v>
      </c>
      <c r="B20" s="16" t="s">
        <v>117</v>
      </c>
      <c r="C20" s="22">
        <v>585000</v>
      </c>
    </row>
    <row r="21" spans="1:6" ht="57.75" customHeight="1" x14ac:dyDescent="0.2">
      <c r="A21" s="15" t="s">
        <v>10</v>
      </c>
      <c r="B21" s="16" t="s">
        <v>118</v>
      </c>
      <c r="C21" s="22">
        <v>-601500</v>
      </c>
    </row>
    <row r="22" spans="1:6" s="23" customFormat="1" ht="33" x14ac:dyDescent="0.2">
      <c r="A22" s="13" t="s">
        <v>106</v>
      </c>
      <c r="B22" s="14" t="s">
        <v>121</v>
      </c>
      <c r="C22" s="20">
        <v>24110.687999999998</v>
      </c>
    </row>
    <row r="23" spans="1:6" s="23" customFormat="1" ht="33" x14ac:dyDescent="0.2">
      <c r="A23" s="63" t="s">
        <v>107</v>
      </c>
      <c r="B23" s="14" t="s">
        <v>108</v>
      </c>
      <c r="C23" s="20">
        <f t="shared" ref="C23" si="3">C24+C25</f>
        <v>1043894.50521</v>
      </c>
    </row>
    <row r="24" spans="1:6" s="25" customFormat="1" ht="49.5" x14ac:dyDescent="0.2">
      <c r="A24" s="15" t="s">
        <v>179</v>
      </c>
      <c r="B24" s="16" t="s">
        <v>180</v>
      </c>
      <c r="C24" s="24">
        <v>1018257</v>
      </c>
    </row>
    <row r="25" spans="1:6" s="25" customFormat="1" ht="60" customHeight="1" x14ac:dyDescent="0.2">
      <c r="A25" s="15" t="s">
        <v>109</v>
      </c>
      <c r="B25" s="16" t="s">
        <v>119</v>
      </c>
      <c r="C25" s="24">
        <v>25637.505209999999</v>
      </c>
    </row>
    <row r="26" spans="1:6" s="25" customFormat="1" ht="20.25" customHeight="1" x14ac:dyDescent="0.2">
      <c r="A26" s="55"/>
      <c r="B26" s="26"/>
    </row>
    <row r="27" spans="1:6" s="172" customFormat="1" ht="20.25" customHeight="1" x14ac:dyDescent="0.25"/>
    <row r="28" spans="1:6" s="41" customFormat="1" ht="20.25" customHeight="1" x14ac:dyDescent="0.25">
      <c r="A28" s="35"/>
      <c r="B28" s="39"/>
    </row>
    <row r="29" spans="1:6" s="52" customFormat="1" ht="20.25" customHeight="1" x14ac:dyDescent="0.3">
      <c r="A29" s="64" t="s">
        <v>104</v>
      </c>
      <c r="B29" s="65"/>
      <c r="C29" s="66"/>
    </row>
    <row r="30" spans="1:6" s="52" customFormat="1" ht="20.25" customHeight="1" x14ac:dyDescent="0.3">
      <c r="A30" s="64" t="s">
        <v>103</v>
      </c>
      <c r="B30" s="67"/>
      <c r="C30" s="68" t="s">
        <v>110</v>
      </c>
    </row>
    <row r="31" spans="1:6" x14ac:dyDescent="0.2">
      <c r="B31" s="28"/>
    </row>
    <row r="32" spans="1:6" x14ac:dyDescent="0.2">
      <c r="B32" s="28"/>
    </row>
    <row r="33" spans="2:2" x14ac:dyDescent="0.2">
      <c r="B33" s="28"/>
    </row>
    <row r="34" spans="2:2" x14ac:dyDescent="0.2">
      <c r="B34" s="28"/>
    </row>
    <row r="35" spans="2:2" x14ac:dyDescent="0.2">
      <c r="B35" s="28"/>
    </row>
    <row r="36" spans="2:2" x14ac:dyDescent="0.2">
      <c r="B36" s="28"/>
    </row>
    <row r="37" spans="2:2" x14ac:dyDescent="0.2">
      <c r="B37" s="28"/>
    </row>
    <row r="38" spans="2:2" x14ac:dyDescent="0.2">
      <c r="B38" s="28"/>
    </row>
    <row r="39" spans="2:2" x14ac:dyDescent="0.2">
      <c r="B39" s="28"/>
    </row>
    <row r="40" spans="2:2" x14ac:dyDescent="0.2">
      <c r="B40" s="28"/>
    </row>
    <row r="41" spans="2:2" x14ac:dyDescent="0.2">
      <c r="B41" s="28"/>
    </row>
    <row r="42" spans="2:2" x14ac:dyDescent="0.2">
      <c r="B42" s="28"/>
    </row>
    <row r="43" spans="2:2" x14ac:dyDescent="0.2">
      <c r="B43" s="28"/>
    </row>
    <row r="44" spans="2:2" x14ac:dyDescent="0.2">
      <c r="B44" s="28"/>
    </row>
    <row r="45" spans="2:2" x14ac:dyDescent="0.2">
      <c r="B45" s="28"/>
    </row>
    <row r="46" spans="2:2" x14ac:dyDescent="0.2">
      <c r="B46" s="28"/>
    </row>
    <row r="47" spans="2:2" x14ac:dyDescent="0.2">
      <c r="B47" s="28"/>
    </row>
    <row r="48" spans="2:2" x14ac:dyDescent="0.2">
      <c r="B48" s="28"/>
    </row>
    <row r="49" spans="2:2" x14ac:dyDescent="0.2">
      <c r="B49" s="28"/>
    </row>
    <row r="50" spans="2:2" x14ac:dyDescent="0.2">
      <c r="B50" s="28"/>
    </row>
    <row r="51" spans="2:2" x14ac:dyDescent="0.2">
      <c r="B51" s="28"/>
    </row>
    <row r="52" spans="2:2" x14ac:dyDescent="0.2">
      <c r="B52" s="28"/>
    </row>
    <row r="53" spans="2:2" x14ac:dyDescent="0.2">
      <c r="B53" s="28"/>
    </row>
    <row r="54" spans="2:2" x14ac:dyDescent="0.2">
      <c r="B54" s="28"/>
    </row>
    <row r="55" spans="2:2" x14ac:dyDescent="0.2">
      <c r="B55" s="28"/>
    </row>
    <row r="56" spans="2:2" x14ac:dyDescent="0.2">
      <c r="B56" s="28"/>
    </row>
    <row r="57" spans="2:2" x14ac:dyDescent="0.2">
      <c r="B57" s="28"/>
    </row>
    <row r="58" spans="2:2" x14ac:dyDescent="0.2">
      <c r="B58" s="28"/>
    </row>
    <row r="59" spans="2:2" x14ac:dyDescent="0.2">
      <c r="B59" s="28"/>
    </row>
    <row r="60" spans="2:2" x14ac:dyDescent="0.2">
      <c r="B60" s="28"/>
    </row>
    <row r="61" spans="2:2" x14ac:dyDescent="0.2">
      <c r="B61" s="28"/>
    </row>
    <row r="62" spans="2:2" x14ac:dyDescent="0.2">
      <c r="B62" s="28"/>
    </row>
    <row r="63" spans="2:2" x14ac:dyDescent="0.2">
      <c r="B63" s="28"/>
    </row>
    <row r="64" spans="2:2" x14ac:dyDescent="0.2">
      <c r="B64" s="28"/>
    </row>
    <row r="65" spans="2:2" x14ac:dyDescent="0.2">
      <c r="B65" s="28"/>
    </row>
    <row r="66" spans="2:2" x14ac:dyDescent="0.2">
      <c r="B66" s="28"/>
    </row>
    <row r="67" spans="2:2" x14ac:dyDescent="0.2">
      <c r="B67" s="28"/>
    </row>
    <row r="68" spans="2:2" x14ac:dyDescent="0.2">
      <c r="B68" s="28"/>
    </row>
    <row r="69" spans="2:2" x14ac:dyDescent="0.2">
      <c r="B69" s="28"/>
    </row>
    <row r="70" spans="2:2" x14ac:dyDescent="0.2">
      <c r="B70" s="28"/>
    </row>
    <row r="71" spans="2:2" x14ac:dyDescent="0.2">
      <c r="B71" s="28"/>
    </row>
    <row r="72" spans="2:2" x14ac:dyDescent="0.2">
      <c r="B72" s="28"/>
    </row>
    <row r="73" spans="2:2" x14ac:dyDescent="0.2">
      <c r="B73" s="28"/>
    </row>
    <row r="74" spans="2:2" x14ac:dyDescent="0.2">
      <c r="B74" s="28"/>
    </row>
    <row r="75" spans="2:2" x14ac:dyDescent="0.2">
      <c r="B75" s="28"/>
    </row>
    <row r="76" spans="2:2" x14ac:dyDescent="0.2">
      <c r="B76" s="28"/>
    </row>
    <row r="77" spans="2:2" x14ac:dyDescent="0.2">
      <c r="B77" s="28"/>
    </row>
    <row r="78" spans="2:2" x14ac:dyDescent="0.2">
      <c r="B78" s="28"/>
    </row>
    <row r="79" spans="2:2" x14ac:dyDescent="0.2">
      <c r="B79" s="28"/>
    </row>
    <row r="80" spans="2:2" x14ac:dyDescent="0.2">
      <c r="B80" s="28"/>
    </row>
    <row r="81" spans="2:2" x14ac:dyDescent="0.2">
      <c r="B81" s="28"/>
    </row>
    <row r="82" spans="2:2" x14ac:dyDescent="0.2">
      <c r="B82" s="28"/>
    </row>
    <row r="83" spans="2:2" x14ac:dyDescent="0.2">
      <c r="B83" s="28"/>
    </row>
    <row r="84" spans="2:2" x14ac:dyDescent="0.2">
      <c r="B84" s="28"/>
    </row>
    <row r="85" spans="2:2" x14ac:dyDescent="0.2">
      <c r="B85" s="28"/>
    </row>
    <row r="86" spans="2:2" x14ac:dyDescent="0.2">
      <c r="B86" s="28"/>
    </row>
    <row r="87" spans="2:2" x14ac:dyDescent="0.2">
      <c r="B87" s="28"/>
    </row>
    <row r="88" spans="2:2" x14ac:dyDescent="0.2">
      <c r="B88" s="28"/>
    </row>
    <row r="89" spans="2:2" x14ac:dyDescent="0.2">
      <c r="B89" s="28"/>
    </row>
    <row r="90" spans="2:2" x14ac:dyDescent="0.2">
      <c r="B90" s="28"/>
    </row>
    <row r="91" spans="2:2" x14ac:dyDescent="0.2">
      <c r="B91" s="28"/>
    </row>
    <row r="92" spans="2:2" x14ac:dyDescent="0.2">
      <c r="B92" s="28"/>
    </row>
    <row r="93" spans="2:2" x14ac:dyDescent="0.2">
      <c r="B93" s="28"/>
    </row>
    <row r="94" spans="2:2" x14ac:dyDescent="0.2">
      <c r="B94" s="28"/>
    </row>
    <row r="95" spans="2:2" x14ac:dyDescent="0.2">
      <c r="B95" s="28"/>
    </row>
    <row r="96" spans="2:2" x14ac:dyDescent="0.2">
      <c r="B96" s="28"/>
    </row>
    <row r="97" spans="2:2" x14ac:dyDescent="0.2">
      <c r="B97" s="28"/>
    </row>
    <row r="98" spans="2:2" x14ac:dyDescent="0.2">
      <c r="B98" s="28"/>
    </row>
    <row r="99" spans="2:2" x14ac:dyDescent="0.2">
      <c r="B99" s="28"/>
    </row>
    <row r="100" spans="2:2" x14ac:dyDescent="0.2">
      <c r="B100" s="28"/>
    </row>
    <row r="101" spans="2:2" x14ac:dyDescent="0.2">
      <c r="B101" s="28"/>
    </row>
    <row r="102" spans="2:2" x14ac:dyDescent="0.2">
      <c r="B102" s="28"/>
    </row>
    <row r="103" spans="2:2" x14ac:dyDescent="0.2">
      <c r="B103" s="28"/>
    </row>
    <row r="104" spans="2:2" x14ac:dyDescent="0.2">
      <c r="B104" s="28"/>
    </row>
    <row r="105" spans="2:2" x14ac:dyDescent="0.2">
      <c r="B105" s="28"/>
    </row>
    <row r="106" spans="2:2" x14ac:dyDescent="0.2">
      <c r="B106" s="28"/>
    </row>
    <row r="107" spans="2:2" x14ac:dyDescent="0.2">
      <c r="B107" s="28"/>
    </row>
    <row r="108" spans="2:2" x14ac:dyDescent="0.2">
      <c r="B108" s="28"/>
    </row>
    <row r="109" spans="2:2" x14ac:dyDescent="0.2">
      <c r="B109" s="28"/>
    </row>
    <row r="110" spans="2:2" x14ac:dyDescent="0.2">
      <c r="B110" s="28"/>
    </row>
    <row r="111" spans="2:2" x14ac:dyDescent="0.2">
      <c r="B111" s="28"/>
    </row>
    <row r="112" spans="2:2" x14ac:dyDescent="0.2">
      <c r="B112" s="28"/>
    </row>
    <row r="113" spans="2:2" x14ac:dyDescent="0.2">
      <c r="B113" s="28"/>
    </row>
    <row r="114" spans="2:2" x14ac:dyDescent="0.2">
      <c r="B114" s="28"/>
    </row>
    <row r="115" spans="2:2" x14ac:dyDescent="0.2">
      <c r="B115" s="28"/>
    </row>
    <row r="116" spans="2:2" x14ac:dyDescent="0.2">
      <c r="B116" s="28"/>
    </row>
    <row r="117" spans="2:2" x14ac:dyDescent="0.2">
      <c r="B117" s="28"/>
    </row>
    <row r="118" spans="2:2" x14ac:dyDescent="0.2">
      <c r="B118" s="28"/>
    </row>
    <row r="119" spans="2:2" x14ac:dyDescent="0.2">
      <c r="B119" s="28"/>
    </row>
    <row r="120" spans="2:2" x14ac:dyDescent="0.2">
      <c r="B120" s="28"/>
    </row>
    <row r="121" spans="2:2" x14ac:dyDescent="0.2">
      <c r="B121" s="28"/>
    </row>
    <row r="122" spans="2:2" x14ac:dyDescent="0.2">
      <c r="B122" s="28"/>
    </row>
    <row r="123" spans="2:2" x14ac:dyDescent="0.2">
      <c r="B123" s="28"/>
    </row>
    <row r="124" spans="2:2" x14ac:dyDescent="0.2">
      <c r="B124" s="28"/>
    </row>
    <row r="125" spans="2:2" x14ac:dyDescent="0.2">
      <c r="B125" s="28"/>
    </row>
    <row r="126" spans="2:2" x14ac:dyDescent="0.2">
      <c r="B126" s="28"/>
    </row>
    <row r="127" spans="2:2" x14ac:dyDescent="0.2">
      <c r="B127" s="28"/>
    </row>
    <row r="128" spans="2:2" x14ac:dyDescent="0.2">
      <c r="B128" s="28"/>
    </row>
    <row r="129" spans="2:2" x14ac:dyDescent="0.2">
      <c r="B129" s="28"/>
    </row>
    <row r="130" spans="2:2" x14ac:dyDescent="0.2">
      <c r="B130" s="28"/>
    </row>
    <row r="131" spans="2:2" x14ac:dyDescent="0.2">
      <c r="B131" s="28"/>
    </row>
    <row r="132" spans="2:2" x14ac:dyDescent="0.2">
      <c r="B132" s="28"/>
    </row>
    <row r="133" spans="2:2" x14ac:dyDescent="0.2">
      <c r="B133" s="28"/>
    </row>
    <row r="134" spans="2:2" x14ac:dyDescent="0.2">
      <c r="B134" s="28"/>
    </row>
    <row r="135" spans="2:2" x14ac:dyDescent="0.2">
      <c r="B135" s="28"/>
    </row>
    <row r="136" spans="2:2" x14ac:dyDescent="0.2">
      <c r="B136" s="28"/>
    </row>
    <row r="137" spans="2:2" x14ac:dyDescent="0.2">
      <c r="B137" s="28"/>
    </row>
    <row r="138" spans="2:2" x14ac:dyDescent="0.2">
      <c r="B138" s="28"/>
    </row>
    <row r="139" spans="2:2" x14ac:dyDescent="0.2">
      <c r="B139" s="28"/>
    </row>
    <row r="140" spans="2:2" x14ac:dyDescent="0.2">
      <c r="B140" s="28"/>
    </row>
    <row r="141" spans="2:2" x14ac:dyDescent="0.2">
      <c r="B141" s="28"/>
    </row>
    <row r="142" spans="2:2" x14ac:dyDescent="0.2">
      <c r="B142" s="28"/>
    </row>
    <row r="143" spans="2:2" x14ac:dyDescent="0.2">
      <c r="B143" s="28"/>
    </row>
    <row r="144" spans="2:2" x14ac:dyDescent="0.2">
      <c r="B144" s="28"/>
    </row>
    <row r="145" spans="2:2" x14ac:dyDescent="0.2">
      <c r="B145" s="28"/>
    </row>
    <row r="146" spans="2:2" x14ac:dyDescent="0.2">
      <c r="B146" s="28"/>
    </row>
    <row r="147" spans="2:2" x14ac:dyDescent="0.2">
      <c r="B147" s="28"/>
    </row>
    <row r="148" spans="2:2" x14ac:dyDescent="0.2">
      <c r="B148" s="28"/>
    </row>
    <row r="149" spans="2:2" x14ac:dyDescent="0.2">
      <c r="B149" s="28"/>
    </row>
    <row r="150" spans="2:2" x14ac:dyDescent="0.2">
      <c r="B150" s="28"/>
    </row>
    <row r="151" spans="2:2" x14ac:dyDescent="0.2">
      <c r="B151" s="28"/>
    </row>
    <row r="152" spans="2:2" x14ac:dyDescent="0.2">
      <c r="B152" s="28"/>
    </row>
    <row r="153" spans="2:2" x14ac:dyDescent="0.2">
      <c r="B153" s="28"/>
    </row>
    <row r="154" spans="2:2" x14ac:dyDescent="0.2">
      <c r="B154" s="28"/>
    </row>
    <row r="155" spans="2:2" x14ac:dyDescent="0.2">
      <c r="B155" s="29"/>
    </row>
    <row r="156" spans="2:2" x14ac:dyDescent="0.2">
      <c r="B156" s="29"/>
    </row>
    <row r="157" spans="2:2" x14ac:dyDescent="0.2">
      <c r="B157" s="29"/>
    </row>
    <row r="158" spans="2:2" x14ac:dyDescent="0.2">
      <c r="B158" s="29"/>
    </row>
    <row r="159" spans="2:2" x14ac:dyDescent="0.2">
      <c r="B159" s="29"/>
    </row>
    <row r="160" spans="2:2" x14ac:dyDescent="0.2">
      <c r="B160" s="29"/>
    </row>
    <row r="161" spans="2:2" x14ac:dyDescent="0.2">
      <c r="B161" s="29"/>
    </row>
    <row r="162" spans="2:2" x14ac:dyDescent="0.2">
      <c r="B162" s="29"/>
    </row>
    <row r="163" spans="2:2" x14ac:dyDescent="0.2">
      <c r="B163" s="29"/>
    </row>
    <row r="164" spans="2:2" x14ac:dyDescent="0.2">
      <c r="B164" s="29"/>
    </row>
    <row r="165" spans="2:2" x14ac:dyDescent="0.2">
      <c r="B165" s="29"/>
    </row>
    <row r="166" spans="2:2" x14ac:dyDescent="0.2">
      <c r="B166" s="29"/>
    </row>
    <row r="167" spans="2:2" x14ac:dyDescent="0.2">
      <c r="B167" s="29"/>
    </row>
    <row r="168" spans="2:2" x14ac:dyDescent="0.2">
      <c r="B168" s="29"/>
    </row>
    <row r="169" spans="2:2" x14ac:dyDescent="0.2">
      <c r="B169" s="29"/>
    </row>
    <row r="170" spans="2:2" x14ac:dyDescent="0.2">
      <c r="B170" s="29"/>
    </row>
    <row r="171" spans="2:2" x14ac:dyDescent="0.2">
      <c r="B171" s="29"/>
    </row>
    <row r="172" spans="2:2" x14ac:dyDescent="0.2">
      <c r="B172" s="29"/>
    </row>
    <row r="173" spans="2:2" x14ac:dyDescent="0.2">
      <c r="B173" s="29"/>
    </row>
    <row r="174" spans="2:2" x14ac:dyDescent="0.2">
      <c r="B174" s="29"/>
    </row>
    <row r="175" spans="2:2" x14ac:dyDescent="0.2">
      <c r="B175" s="29"/>
    </row>
    <row r="176" spans="2:2" x14ac:dyDescent="0.2">
      <c r="B176" s="29"/>
    </row>
    <row r="177" spans="2:2" x14ac:dyDescent="0.2">
      <c r="B177" s="29"/>
    </row>
    <row r="178" spans="2:2" x14ac:dyDescent="0.2">
      <c r="B178" s="29"/>
    </row>
    <row r="179" spans="2:2" x14ac:dyDescent="0.2">
      <c r="B179" s="29"/>
    </row>
    <row r="180" spans="2:2" x14ac:dyDescent="0.2">
      <c r="B180" s="29"/>
    </row>
    <row r="181" spans="2:2" x14ac:dyDescent="0.2">
      <c r="B181" s="29"/>
    </row>
    <row r="182" spans="2:2" x14ac:dyDescent="0.2">
      <c r="B182" s="29"/>
    </row>
    <row r="183" spans="2:2" x14ac:dyDescent="0.2">
      <c r="B183" s="29"/>
    </row>
    <row r="184" spans="2:2" x14ac:dyDescent="0.2">
      <c r="B184" s="29"/>
    </row>
    <row r="185" spans="2:2" x14ac:dyDescent="0.2">
      <c r="B185" s="29"/>
    </row>
    <row r="186" spans="2:2" x14ac:dyDescent="0.2">
      <c r="B186" s="29"/>
    </row>
    <row r="187" spans="2:2" x14ac:dyDescent="0.2">
      <c r="B187" s="29"/>
    </row>
    <row r="188" spans="2:2" x14ac:dyDescent="0.2">
      <c r="B188" s="29"/>
    </row>
    <row r="189" spans="2:2" x14ac:dyDescent="0.2">
      <c r="B189" s="29"/>
    </row>
    <row r="190" spans="2:2" x14ac:dyDescent="0.2">
      <c r="B190" s="29"/>
    </row>
    <row r="191" spans="2:2" x14ac:dyDescent="0.2">
      <c r="B191" s="29"/>
    </row>
    <row r="192" spans="2:2" x14ac:dyDescent="0.2">
      <c r="B192" s="29"/>
    </row>
    <row r="193" spans="2:2" x14ac:dyDescent="0.2">
      <c r="B193" s="29"/>
    </row>
    <row r="194" spans="2:2" x14ac:dyDescent="0.2">
      <c r="B194" s="29"/>
    </row>
    <row r="195" spans="2:2" x14ac:dyDescent="0.2">
      <c r="B195" s="29"/>
    </row>
    <row r="196" spans="2:2" x14ac:dyDescent="0.2">
      <c r="B196" s="29"/>
    </row>
    <row r="197" spans="2:2" x14ac:dyDescent="0.2">
      <c r="B197" s="29"/>
    </row>
    <row r="198" spans="2:2" x14ac:dyDescent="0.2">
      <c r="B198" s="29"/>
    </row>
    <row r="199" spans="2:2" x14ac:dyDescent="0.2">
      <c r="B199" s="29"/>
    </row>
    <row r="200" spans="2:2" x14ac:dyDescent="0.2">
      <c r="B200" s="29"/>
    </row>
    <row r="201" spans="2:2" x14ac:dyDescent="0.2">
      <c r="B201" s="29"/>
    </row>
    <row r="202" spans="2:2" x14ac:dyDescent="0.2">
      <c r="B202" s="29"/>
    </row>
    <row r="203" spans="2:2" x14ac:dyDescent="0.2">
      <c r="B203" s="29"/>
    </row>
    <row r="204" spans="2:2" x14ac:dyDescent="0.2">
      <c r="B204" s="29"/>
    </row>
    <row r="205" spans="2:2" x14ac:dyDescent="0.2">
      <c r="B205" s="29"/>
    </row>
    <row r="206" spans="2:2" x14ac:dyDescent="0.2">
      <c r="B206" s="29"/>
    </row>
    <row r="207" spans="2:2" x14ac:dyDescent="0.2">
      <c r="B207" s="29"/>
    </row>
    <row r="208" spans="2:2" x14ac:dyDescent="0.2">
      <c r="B208" s="29"/>
    </row>
    <row r="209" spans="2:2" x14ac:dyDescent="0.2">
      <c r="B209" s="29"/>
    </row>
    <row r="210" spans="2:2" x14ac:dyDescent="0.2">
      <c r="B210" s="29"/>
    </row>
    <row r="211" spans="2:2" x14ac:dyDescent="0.2">
      <c r="B211" s="29"/>
    </row>
    <row r="212" spans="2:2" x14ac:dyDescent="0.2">
      <c r="B212" s="29"/>
    </row>
    <row r="213" spans="2:2" x14ac:dyDescent="0.2">
      <c r="B213" s="29"/>
    </row>
    <row r="214" spans="2:2" x14ac:dyDescent="0.2">
      <c r="B214" s="29"/>
    </row>
    <row r="215" spans="2:2" x14ac:dyDescent="0.2">
      <c r="B215" s="29"/>
    </row>
    <row r="216" spans="2:2" x14ac:dyDescent="0.2">
      <c r="B216" s="29"/>
    </row>
    <row r="217" spans="2:2" x14ac:dyDescent="0.2">
      <c r="B217" s="29"/>
    </row>
    <row r="218" spans="2:2" x14ac:dyDescent="0.2">
      <c r="B218" s="29"/>
    </row>
    <row r="219" spans="2:2" x14ac:dyDescent="0.2">
      <c r="B219" s="29"/>
    </row>
    <row r="220" spans="2:2" x14ac:dyDescent="0.2">
      <c r="B220" s="29"/>
    </row>
    <row r="221" spans="2:2" x14ac:dyDescent="0.2">
      <c r="B221" s="29"/>
    </row>
    <row r="222" spans="2:2" x14ac:dyDescent="0.2">
      <c r="B222" s="29"/>
    </row>
    <row r="223" spans="2:2" x14ac:dyDescent="0.2">
      <c r="B223" s="29"/>
    </row>
    <row r="224" spans="2:2" x14ac:dyDescent="0.2">
      <c r="B224" s="29"/>
    </row>
    <row r="225" spans="2:2" x14ac:dyDescent="0.2">
      <c r="B225" s="29"/>
    </row>
    <row r="226" spans="2:2" x14ac:dyDescent="0.2">
      <c r="B226" s="29"/>
    </row>
    <row r="227" spans="2:2" x14ac:dyDescent="0.2">
      <c r="B227" s="29"/>
    </row>
    <row r="228" spans="2:2" x14ac:dyDescent="0.2">
      <c r="B228" s="29"/>
    </row>
    <row r="229" spans="2:2" x14ac:dyDescent="0.2">
      <c r="B229" s="29"/>
    </row>
    <row r="230" spans="2:2" x14ac:dyDescent="0.2">
      <c r="B230" s="29"/>
    </row>
    <row r="231" spans="2:2" x14ac:dyDescent="0.2">
      <c r="B231" s="29"/>
    </row>
    <row r="232" spans="2:2" x14ac:dyDescent="0.2">
      <c r="B232" s="29"/>
    </row>
    <row r="233" spans="2:2" x14ac:dyDescent="0.2">
      <c r="B233" s="29"/>
    </row>
    <row r="234" spans="2:2" x14ac:dyDescent="0.2">
      <c r="B234" s="29"/>
    </row>
    <row r="235" spans="2:2" x14ac:dyDescent="0.2">
      <c r="B235" s="29"/>
    </row>
    <row r="236" spans="2:2" x14ac:dyDescent="0.2">
      <c r="B236" s="29"/>
    </row>
    <row r="237" spans="2:2" x14ac:dyDescent="0.2">
      <c r="B237" s="29"/>
    </row>
    <row r="238" spans="2:2" x14ac:dyDescent="0.2">
      <c r="B238" s="29"/>
    </row>
    <row r="239" spans="2:2" x14ac:dyDescent="0.2">
      <c r="B239" s="29"/>
    </row>
    <row r="240" spans="2:2" x14ac:dyDescent="0.2">
      <c r="B240" s="29"/>
    </row>
    <row r="241" spans="2:2" x14ac:dyDescent="0.2">
      <c r="B241" s="29"/>
    </row>
    <row r="242" spans="2:2" x14ac:dyDescent="0.2">
      <c r="B242" s="29"/>
    </row>
    <row r="243" spans="2:2" x14ac:dyDescent="0.2">
      <c r="B243" s="29"/>
    </row>
    <row r="244" spans="2:2" x14ac:dyDescent="0.2">
      <c r="B244" s="29"/>
    </row>
    <row r="245" spans="2:2" x14ac:dyDescent="0.2">
      <c r="B245" s="29"/>
    </row>
    <row r="246" spans="2:2" x14ac:dyDescent="0.2">
      <c r="B246" s="29"/>
    </row>
    <row r="247" spans="2:2" x14ac:dyDescent="0.2">
      <c r="B247" s="29"/>
    </row>
    <row r="248" spans="2:2" x14ac:dyDescent="0.2">
      <c r="B248" s="29"/>
    </row>
    <row r="249" spans="2:2" x14ac:dyDescent="0.2">
      <c r="B249" s="29"/>
    </row>
    <row r="250" spans="2:2" x14ac:dyDescent="0.2">
      <c r="B250" s="29"/>
    </row>
    <row r="251" spans="2:2" x14ac:dyDescent="0.2">
      <c r="B251" s="29"/>
    </row>
    <row r="252" spans="2:2" x14ac:dyDescent="0.2">
      <c r="B252" s="29"/>
    </row>
    <row r="253" spans="2:2" x14ac:dyDescent="0.2">
      <c r="B253" s="29"/>
    </row>
    <row r="254" spans="2:2" x14ac:dyDescent="0.2">
      <c r="B254" s="29"/>
    </row>
    <row r="255" spans="2:2" x14ac:dyDescent="0.2">
      <c r="B255" s="29"/>
    </row>
    <row r="256" spans="2:2" x14ac:dyDescent="0.2">
      <c r="B256" s="29"/>
    </row>
    <row r="257" spans="2:2" x14ac:dyDescent="0.2">
      <c r="B257" s="29"/>
    </row>
    <row r="258" spans="2:2" x14ac:dyDescent="0.2">
      <c r="B258" s="29"/>
    </row>
    <row r="259" spans="2:2" x14ac:dyDescent="0.2">
      <c r="B259" s="29"/>
    </row>
    <row r="260" spans="2:2" x14ac:dyDescent="0.2">
      <c r="B260" s="29"/>
    </row>
    <row r="261" spans="2:2" x14ac:dyDescent="0.2">
      <c r="B261" s="29"/>
    </row>
    <row r="262" spans="2:2" x14ac:dyDescent="0.2">
      <c r="B262" s="29"/>
    </row>
    <row r="263" spans="2:2" x14ac:dyDescent="0.2">
      <c r="B263" s="29"/>
    </row>
    <row r="264" spans="2:2" x14ac:dyDescent="0.2">
      <c r="B264" s="29"/>
    </row>
    <row r="265" spans="2:2" x14ac:dyDescent="0.2">
      <c r="B265" s="29"/>
    </row>
    <row r="266" spans="2:2" x14ac:dyDescent="0.2">
      <c r="B266" s="29"/>
    </row>
    <row r="267" spans="2:2" x14ac:dyDescent="0.2">
      <c r="B267" s="29"/>
    </row>
    <row r="268" spans="2:2" x14ac:dyDescent="0.2">
      <c r="B268" s="29"/>
    </row>
    <row r="269" spans="2:2" x14ac:dyDescent="0.2">
      <c r="B269" s="29"/>
    </row>
    <row r="270" spans="2:2" x14ac:dyDescent="0.2">
      <c r="B270" s="29"/>
    </row>
    <row r="271" spans="2:2" x14ac:dyDescent="0.2">
      <c r="B271" s="29"/>
    </row>
    <row r="272" spans="2:2" x14ac:dyDescent="0.2">
      <c r="B272" s="29"/>
    </row>
    <row r="273" spans="2:2" x14ac:dyDescent="0.2">
      <c r="B273" s="29"/>
    </row>
    <row r="274" spans="2:2" x14ac:dyDescent="0.2">
      <c r="B274" s="29"/>
    </row>
    <row r="275" spans="2:2" x14ac:dyDescent="0.2">
      <c r="B275" s="29"/>
    </row>
    <row r="276" spans="2:2" x14ac:dyDescent="0.2">
      <c r="B276" s="29"/>
    </row>
    <row r="277" spans="2:2" x14ac:dyDescent="0.2">
      <c r="B277" s="29"/>
    </row>
    <row r="278" spans="2:2" x14ac:dyDescent="0.2">
      <c r="B278" s="29"/>
    </row>
    <row r="279" spans="2:2" x14ac:dyDescent="0.2">
      <c r="B279" s="29"/>
    </row>
    <row r="280" spans="2:2" x14ac:dyDescent="0.2">
      <c r="B280" s="29"/>
    </row>
    <row r="281" spans="2:2" x14ac:dyDescent="0.2">
      <c r="B281" s="29"/>
    </row>
    <row r="282" spans="2:2" x14ac:dyDescent="0.2">
      <c r="B282" s="29"/>
    </row>
    <row r="283" spans="2:2" x14ac:dyDescent="0.2">
      <c r="B283" s="29"/>
    </row>
    <row r="284" spans="2:2" x14ac:dyDescent="0.2">
      <c r="B284" s="29"/>
    </row>
    <row r="285" spans="2:2" x14ac:dyDescent="0.2">
      <c r="B285" s="29"/>
    </row>
    <row r="286" spans="2:2" x14ac:dyDescent="0.2">
      <c r="B286" s="29"/>
    </row>
    <row r="287" spans="2:2" x14ac:dyDescent="0.2">
      <c r="B287" s="29"/>
    </row>
    <row r="288" spans="2:2" x14ac:dyDescent="0.2">
      <c r="B288" s="29"/>
    </row>
    <row r="289" spans="2:2" x14ac:dyDescent="0.2">
      <c r="B289" s="29"/>
    </row>
    <row r="290" spans="2:2" x14ac:dyDescent="0.2">
      <c r="B290" s="29"/>
    </row>
    <row r="291" spans="2:2" x14ac:dyDescent="0.2">
      <c r="B291" s="29"/>
    </row>
    <row r="292" spans="2:2" x14ac:dyDescent="0.2">
      <c r="B292" s="29"/>
    </row>
    <row r="293" spans="2:2" x14ac:dyDescent="0.2">
      <c r="B293" s="29"/>
    </row>
    <row r="294" spans="2:2" x14ac:dyDescent="0.2">
      <c r="B294" s="29"/>
    </row>
    <row r="295" spans="2:2" x14ac:dyDescent="0.2">
      <c r="B295" s="29"/>
    </row>
    <row r="296" spans="2:2" x14ac:dyDescent="0.2">
      <c r="B296" s="29"/>
    </row>
    <row r="297" spans="2:2" x14ac:dyDescent="0.2">
      <c r="B297" s="29"/>
    </row>
    <row r="298" spans="2:2" x14ac:dyDescent="0.2">
      <c r="B298" s="29"/>
    </row>
    <row r="299" spans="2:2" x14ac:dyDescent="0.2">
      <c r="B299" s="29"/>
    </row>
    <row r="300" spans="2:2" x14ac:dyDescent="0.2">
      <c r="B300" s="29"/>
    </row>
    <row r="301" spans="2:2" x14ac:dyDescent="0.2">
      <c r="B301" s="29"/>
    </row>
    <row r="302" spans="2:2" x14ac:dyDescent="0.2">
      <c r="B302" s="29"/>
    </row>
    <row r="303" spans="2:2" x14ac:dyDescent="0.2">
      <c r="B303" s="29"/>
    </row>
    <row r="304" spans="2:2" x14ac:dyDescent="0.2">
      <c r="B304" s="29"/>
    </row>
    <row r="305" spans="2:2" x14ac:dyDescent="0.2">
      <c r="B305" s="29"/>
    </row>
    <row r="306" spans="2:2" x14ac:dyDescent="0.2">
      <c r="B306" s="29"/>
    </row>
    <row r="307" spans="2:2" x14ac:dyDescent="0.2">
      <c r="B307" s="29"/>
    </row>
    <row r="308" spans="2:2" x14ac:dyDescent="0.2">
      <c r="B308" s="29"/>
    </row>
    <row r="309" spans="2:2" x14ac:dyDescent="0.2">
      <c r="B309" s="29"/>
    </row>
    <row r="310" spans="2:2" x14ac:dyDescent="0.2">
      <c r="B310" s="29"/>
    </row>
    <row r="311" spans="2:2" x14ac:dyDescent="0.2">
      <c r="B311" s="29"/>
    </row>
    <row r="312" spans="2:2" x14ac:dyDescent="0.2">
      <c r="B312" s="29"/>
    </row>
    <row r="313" spans="2:2" x14ac:dyDescent="0.2">
      <c r="B313" s="29"/>
    </row>
    <row r="314" spans="2:2" x14ac:dyDescent="0.2">
      <c r="B314" s="29"/>
    </row>
    <row r="315" spans="2:2" x14ac:dyDescent="0.2">
      <c r="B315" s="29"/>
    </row>
    <row r="316" spans="2:2" x14ac:dyDescent="0.2">
      <c r="B316" s="29"/>
    </row>
    <row r="317" spans="2:2" x14ac:dyDescent="0.2">
      <c r="B317" s="29"/>
    </row>
    <row r="318" spans="2:2" x14ac:dyDescent="0.2">
      <c r="B318" s="29"/>
    </row>
    <row r="319" spans="2:2" x14ac:dyDescent="0.2">
      <c r="B319" s="29"/>
    </row>
    <row r="320" spans="2:2" x14ac:dyDescent="0.2">
      <c r="B320" s="29"/>
    </row>
    <row r="321" spans="2:2" x14ac:dyDescent="0.2">
      <c r="B321" s="29"/>
    </row>
    <row r="322" spans="2:2" x14ac:dyDescent="0.2">
      <c r="B322" s="29"/>
    </row>
    <row r="323" spans="2:2" x14ac:dyDescent="0.2">
      <c r="B323" s="29"/>
    </row>
    <row r="324" spans="2:2" x14ac:dyDescent="0.2">
      <c r="B324" s="29"/>
    </row>
    <row r="325" spans="2:2" x14ac:dyDescent="0.2">
      <c r="B325" s="29"/>
    </row>
    <row r="326" spans="2:2" x14ac:dyDescent="0.2">
      <c r="B326" s="29"/>
    </row>
    <row r="327" spans="2:2" x14ac:dyDescent="0.2">
      <c r="B327" s="29"/>
    </row>
    <row r="328" spans="2:2" x14ac:dyDescent="0.2">
      <c r="B328" s="29"/>
    </row>
    <row r="329" spans="2:2" x14ac:dyDescent="0.2">
      <c r="B329" s="29"/>
    </row>
    <row r="330" spans="2:2" x14ac:dyDescent="0.2">
      <c r="B330" s="29"/>
    </row>
    <row r="331" spans="2:2" x14ac:dyDescent="0.2">
      <c r="B331" s="29"/>
    </row>
    <row r="332" spans="2:2" x14ac:dyDescent="0.2">
      <c r="B332" s="29"/>
    </row>
    <row r="333" spans="2:2" x14ac:dyDescent="0.2">
      <c r="B333" s="29"/>
    </row>
    <row r="334" spans="2:2" x14ac:dyDescent="0.2">
      <c r="B334" s="29"/>
    </row>
    <row r="335" spans="2:2" x14ac:dyDescent="0.2">
      <c r="B335" s="29"/>
    </row>
    <row r="336" spans="2:2" x14ac:dyDescent="0.2">
      <c r="B336" s="29"/>
    </row>
    <row r="337" spans="2:2" x14ac:dyDescent="0.2">
      <c r="B337" s="29"/>
    </row>
    <row r="338" spans="2:2" x14ac:dyDescent="0.2">
      <c r="B338" s="29"/>
    </row>
    <row r="339" spans="2:2" x14ac:dyDescent="0.2">
      <c r="B339" s="29"/>
    </row>
    <row r="340" spans="2:2" x14ac:dyDescent="0.2">
      <c r="B340" s="29"/>
    </row>
    <row r="341" spans="2:2" x14ac:dyDescent="0.2">
      <c r="B341" s="29"/>
    </row>
    <row r="342" spans="2:2" x14ac:dyDescent="0.2">
      <c r="B342" s="29"/>
    </row>
    <row r="343" spans="2:2" x14ac:dyDescent="0.2">
      <c r="B343" s="29"/>
    </row>
    <row r="344" spans="2:2" x14ac:dyDescent="0.2">
      <c r="B344" s="29"/>
    </row>
    <row r="345" spans="2:2" x14ac:dyDescent="0.2">
      <c r="B345" s="29"/>
    </row>
    <row r="346" spans="2:2" x14ac:dyDescent="0.2">
      <c r="B346" s="29"/>
    </row>
    <row r="347" spans="2:2" x14ac:dyDescent="0.2">
      <c r="B347" s="29"/>
    </row>
    <row r="348" spans="2:2" x14ac:dyDescent="0.2">
      <c r="B348" s="29"/>
    </row>
    <row r="349" spans="2:2" x14ac:dyDescent="0.2">
      <c r="B349" s="29"/>
    </row>
    <row r="350" spans="2:2" x14ac:dyDescent="0.2">
      <c r="B350" s="29"/>
    </row>
    <row r="351" spans="2:2" x14ac:dyDescent="0.2">
      <c r="B351" s="29"/>
    </row>
    <row r="352" spans="2:2" x14ac:dyDescent="0.2">
      <c r="B352" s="29"/>
    </row>
    <row r="353" spans="2:2" x14ac:dyDescent="0.2">
      <c r="B353" s="29"/>
    </row>
    <row r="354" spans="2:2" x14ac:dyDescent="0.2">
      <c r="B354" s="29"/>
    </row>
    <row r="355" spans="2:2" x14ac:dyDescent="0.2">
      <c r="B355" s="29"/>
    </row>
    <row r="356" spans="2:2" x14ac:dyDescent="0.2">
      <c r="B356" s="29"/>
    </row>
    <row r="357" spans="2:2" x14ac:dyDescent="0.2">
      <c r="B357" s="29"/>
    </row>
    <row r="358" spans="2:2" x14ac:dyDescent="0.2">
      <c r="B358" s="29"/>
    </row>
    <row r="359" spans="2:2" x14ac:dyDescent="0.2">
      <c r="B359" s="29"/>
    </row>
    <row r="360" spans="2:2" x14ac:dyDescent="0.2">
      <c r="B360" s="29"/>
    </row>
    <row r="361" spans="2:2" x14ac:dyDescent="0.2">
      <c r="B361" s="29"/>
    </row>
    <row r="362" spans="2:2" x14ac:dyDescent="0.2">
      <c r="B362" s="29"/>
    </row>
    <row r="363" spans="2:2" x14ac:dyDescent="0.2">
      <c r="B363" s="29"/>
    </row>
    <row r="364" spans="2:2" x14ac:dyDescent="0.2">
      <c r="B364" s="29"/>
    </row>
    <row r="365" spans="2:2" x14ac:dyDescent="0.2">
      <c r="B365" s="29"/>
    </row>
    <row r="366" spans="2:2" x14ac:dyDescent="0.2">
      <c r="B366" s="29"/>
    </row>
    <row r="367" spans="2:2" x14ac:dyDescent="0.2">
      <c r="B367" s="29"/>
    </row>
    <row r="368" spans="2:2" x14ac:dyDescent="0.2">
      <c r="B368" s="29"/>
    </row>
    <row r="369" spans="2:2" x14ac:dyDescent="0.2">
      <c r="B369" s="29"/>
    </row>
    <row r="370" spans="2:2" x14ac:dyDescent="0.2">
      <c r="B370" s="29"/>
    </row>
    <row r="371" spans="2:2" x14ac:dyDescent="0.2">
      <c r="B371" s="29"/>
    </row>
    <row r="372" spans="2:2" x14ac:dyDescent="0.2">
      <c r="B372" s="29"/>
    </row>
    <row r="373" spans="2:2" x14ac:dyDescent="0.2">
      <c r="B373" s="29"/>
    </row>
    <row r="374" spans="2:2" x14ac:dyDescent="0.2">
      <c r="B374" s="29"/>
    </row>
    <row r="375" spans="2:2" x14ac:dyDescent="0.2">
      <c r="B375" s="29"/>
    </row>
    <row r="376" spans="2:2" x14ac:dyDescent="0.2">
      <c r="B376" s="29"/>
    </row>
    <row r="377" spans="2:2" x14ac:dyDescent="0.2">
      <c r="B377" s="29"/>
    </row>
    <row r="378" spans="2:2" x14ac:dyDescent="0.2">
      <c r="B378" s="29"/>
    </row>
    <row r="379" spans="2:2" x14ac:dyDescent="0.2">
      <c r="B379" s="29"/>
    </row>
    <row r="380" spans="2:2" x14ac:dyDescent="0.2">
      <c r="B380" s="29"/>
    </row>
    <row r="381" spans="2:2" x14ac:dyDescent="0.2">
      <c r="B381" s="29"/>
    </row>
    <row r="382" spans="2:2" x14ac:dyDescent="0.2">
      <c r="B382" s="29"/>
    </row>
    <row r="383" spans="2:2" x14ac:dyDescent="0.2">
      <c r="B383" s="29"/>
    </row>
    <row r="384" spans="2:2" x14ac:dyDescent="0.2">
      <c r="B384" s="29"/>
    </row>
    <row r="385" spans="2:2" x14ac:dyDescent="0.2">
      <c r="B385" s="29"/>
    </row>
    <row r="386" spans="2:2" x14ac:dyDescent="0.2">
      <c r="B386" s="29"/>
    </row>
    <row r="387" spans="2:2" x14ac:dyDescent="0.2">
      <c r="B387" s="29"/>
    </row>
    <row r="388" spans="2:2" x14ac:dyDescent="0.2">
      <c r="B388" s="29"/>
    </row>
    <row r="389" spans="2:2" x14ac:dyDescent="0.2">
      <c r="B389" s="29"/>
    </row>
    <row r="390" spans="2:2" x14ac:dyDescent="0.2">
      <c r="B390" s="29"/>
    </row>
    <row r="391" spans="2:2" x14ac:dyDescent="0.2">
      <c r="B391" s="29"/>
    </row>
    <row r="392" spans="2:2" x14ac:dyDescent="0.2">
      <c r="B392" s="29"/>
    </row>
    <row r="393" spans="2:2" x14ac:dyDescent="0.2">
      <c r="B393" s="29"/>
    </row>
    <row r="394" spans="2:2" x14ac:dyDescent="0.2">
      <c r="B394" s="29"/>
    </row>
    <row r="395" spans="2:2" x14ac:dyDescent="0.2">
      <c r="B395" s="29"/>
    </row>
    <row r="396" spans="2:2" x14ac:dyDescent="0.2">
      <c r="B396" s="29"/>
    </row>
    <row r="397" spans="2:2" x14ac:dyDescent="0.2">
      <c r="B397" s="29"/>
    </row>
    <row r="398" spans="2:2" x14ac:dyDescent="0.2">
      <c r="B398" s="29"/>
    </row>
    <row r="399" spans="2:2" x14ac:dyDescent="0.2">
      <c r="B399" s="29"/>
    </row>
    <row r="400" spans="2:2" x14ac:dyDescent="0.2">
      <c r="B400" s="29"/>
    </row>
    <row r="401" spans="2:2" x14ac:dyDescent="0.2">
      <c r="B401" s="29"/>
    </row>
    <row r="402" spans="2:2" x14ac:dyDescent="0.2">
      <c r="B402" s="29"/>
    </row>
    <row r="403" spans="2:2" x14ac:dyDescent="0.2">
      <c r="B403" s="29"/>
    </row>
    <row r="404" spans="2:2" x14ac:dyDescent="0.2">
      <c r="B404" s="29"/>
    </row>
    <row r="405" spans="2:2" x14ac:dyDescent="0.2">
      <c r="B405" s="29"/>
    </row>
    <row r="406" spans="2:2" x14ac:dyDescent="0.2">
      <c r="B406" s="29"/>
    </row>
    <row r="407" spans="2:2" x14ac:dyDescent="0.2">
      <c r="B407" s="29"/>
    </row>
    <row r="408" spans="2:2" x14ac:dyDescent="0.2">
      <c r="B408" s="29"/>
    </row>
    <row r="409" spans="2:2" x14ac:dyDescent="0.2">
      <c r="B409" s="29"/>
    </row>
    <row r="410" spans="2:2" x14ac:dyDescent="0.2">
      <c r="B410" s="29"/>
    </row>
    <row r="411" spans="2:2" x14ac:dyDescent="0.2">
      <c r="B411" s="29"/>
    </row>
    <row r="412" spans="2:2" x14ac:dyDescent="0.2">
      <c r="B412" s="29"/>
    </row>
    <row r="413" spans="2:2" x14ac:dyDescent="0.2">
      <c r="B413" s="29"/>
    </row>
    <row r="414" spans="2:2" x14ac:dyDescent="0.2">
      <c r="B414" s="29"/>
    </row>
    <row r="415" spans="2:2" x14ac:dyDescent="0.2">
      <c r="B415" s="29"/>
    </row>
    <row r="416" spans="2:2" x14ac:dyDescent="0.2">
      <c r="B416" s="29"/>
    </row>
    <row r="417" spans="2:2" x14ac:dyDescent="0.2">
      <c r="B417" s="29"/>
    </row>
    <row r="418" spans="2:2" x14ac:dyDescent="0.2">
      <c r="B418" s="29"/>
    </row>
    <row r="419" spans="2:2" x14ac:dyDescent="0.2">
      <c r="B419" s="29"/>
    </row>
    <row r="420" spans="2:2" x14ac:dyDescent="0.2">
      <c r="B420" s="29"/>
    </row>
    <row r="421" spans="2:2" x14ac:dyDescent="0.2">
      <c r="B421" s="29"/>
    </row>
    <row r="422" spans="2:2" x14ac:dyDescent="0.2">
      <c r="B422" s="29"/>
    </row>
    <row r="423" spans="2:2" x14ac:dyDescent="0.2">
      <c r="B423" s="29"/>
    </row>
    <row r="424" spans="2:2" x14ac:dyDescent="0.2">
      <c r="B424" s="29"/>
    </row>
    <row r="425" spans="2:2" x14ac:dyDescent="0.2">
      <c r="B425" s="29"/>
    </row>
    <row r="426" spans="2:2" x14ac:dyDescent="0.2">
      <c r="B426" s="29"/>
    </row>
    <row r="427" spans="2:2" x14ac:dyDescent="0.2">
      <c r="B427" s="29"/>
    </row>
    <row r="428" spans="2:2" x14ac:dyDescent="0.2">
      <c r="B428" s="29"/>
    </row>
    <row r="429" spans="2:2" x14ac:dyDescent="0.2">
      <c r="B429" s="29"/>
    </row>
    <row r="430" spans="2:2" x14ac:dyDescent="0.2">
      <c r="B430" s="29"/>
    </row>
    <row r="431" spans="2:2" x14ac:dyDescent="0.2">
      <c r="B431" s="29"/>
    </row>
    <row r="432" spans="2:2" x14ac:dyDescent="0.2">
      <c r="B432" s="29"/>
    </row>
    <row r="433" spans="2:2" x14ac:dyDescent="0.2">
      <c r="B433" s="29"/>
    </row>
    <row r="434" spans="2:2" x14ac:dyDescent="0.2">
      <c r="B434" s="29"/>
    </row>
    <row r="435" spans="2:2" x14ac:dyDescent="0.2">
      <c r="B435" s="29"/>
    </row>
    <row r="436" spans="2:2" x14ac:dyDescent="0.2">
      <c r="B436" s="29"/>
    </row>
    <row r="437" spans="2:2" x14ac:dyDescent="0.2">
      <c r="B437" s="29"/>
    </row>
    <row r="438" spans="2:2" x14ac:dyDescent="0.2">
      <c r="B438" s="29"/>
    </row>
    <row r="439" spans="2:2" x14ac:dyDescent="0.2">
      <c r="B439" s="29"/>
    </row>
    <row r="440" spans="2:2" x14ac:dyDescent="0.2">
      <c r="B440" s="29"/>
    </row>
    <row r="441" spans="2:2" x14ac:dyDescent="0.2">
      <c r="B441" s="29"/>
    </row>
    <row r="442" spans="2:2" x14ac:dyDescent="0.2">
      <c r="B442" s="29"/>
    </row>
    <row r="443" spans="2:2" x14ac:dyDescent="0.2">
      <c r="B443" s="29"/>
    </row>
    <row r="444" spans="2:2" x14ac:dyDescent="0.2">
      <c r="B444" s="29"/>
    </row>
    <row r="445" spans="2:2" x14ac:dyDescent="0.2">
      <c r="B445" s="29"/>
    </row>
    <row r="446" spans="2:2" x14ac:dyDescent="0.2">
      <c r="B446" s="29"/>
    </row>
    <row r="447" spans="2:2" x14ac:dyDescent="0.2">
      <c r="B447" s="29"/>
    </row>
    <row r="448" spans="2:2" x14ac:dyDescent="0.2">
      <c r="B448" s="29"/>
    </row>
    <row r="449" spans="2:2" x14ac:dyDescent="0.2">
      <c r="B449" s="29"/>
    </row>
    <row r="450" spans="2:2" x14ac:dyDescent="0.2">
      <c r="B450" s="29"/>
    </row>
    <row r="451" spans="2:2" x14ac:dyDescent="0.2">
      <c r="B451" s="29"/>
    </row>
    <row r="452" spans="2:2" x14ac:dyDescent="0.2">
      <c r="B452" s="29"/>
    </row>
    <row r="453" spans="2:2" x14ac:dyDescent="0.2">
      <c r="B453" s="29"/>
    </row>
    <row r="454" spans="2:2" x14ac:dyDescent="0.2">
      <c r="B454" s="29"/>
    </row>
    <row r="455" spans="2:2" x14ac:dyDescent="0.2">
      <c r="B455" s="29"/>
    </row>
    <row r="456" spans="2:2" x14ac:dyDescent="0.2">
      <c r="B456" s="29"/>
    </row>
    <row r="457" spans="2:2" x14ac:dyDescent="0.2">
      <c r="B457" s="29"/>
    </row>
    <row r="458" spans="2:2" x14ac:dyDescent="0.2">
      <c r="B458" s="29"/>
    </row>
    <row r="459" spans="2:2" x14ac:dyDescent="0.2">
      <c r="B459" s="29"/>
    </row>
    <row r="460" spans="2:2" x14ac:dyDescent="0.2">
      <c r="B460" s="29"/>
    </row>
    <row r="461" spans="2:2" x14ac:dyDescent="0.2">
      <c r="B461" s="29"/>
    </row>
    <row r="462" spans="2:2" x14ac:dyDescent="0.2">
      <c r="B462" s="29"/>
    </row>
    <row r="463" spans="2:2" x14ac:dyDescent="0.2">
      <c r="B463" s="29"/>
    </row>
    <row r="464" spans="2:2" x14ac:dyDescent="0.2">
      <c r="B464" s="29"/>
    </row>
    <row r="465" spans="2:2" x14ac:dyDescent="0.2">
      <c r="B465" s="29"/>
    </row>
    <row r="466" spans="2:2" x14ac:dyDescent="0.2">
      <c r="B466" s="29"/>
    </row>
    <row r="467" spans="2:2" x14ac:dyDescent="0.2">
      <c r="B467" s="29"/>
    </row>
    <row r="468" spans="2:2" x14ac:dyDescent="0.2">
      <c r="B468" s="29"/>
    </row>
    <row r="469" spans="2:2" x14ac:dyDescent="0.2">
      <c r="B469" s="29"/>
    </row>
    <row r="470" spans="2:2" x14ac:dyDescent="0.2">
      <c r="B470" s="29"/>
    </row>
    <row r="471" spans="2:2" x14ac:dyDescent="0.2">
      <c r="B471" s="29"/>
    </row>
    <row r="472" spans="2:2" x14ac:dyDescent="0.2">
      <c r="B472" s="29"/>
    </row>
    <row r="473" spans="2:2" x14ac:dyDescent="0.2">
      <c r="B473" s="29"/>
    </row>
    <row r="474" spans="2:2" x14ac:dyDescent="0.2">
      <c r="B474" s="29"/>
    </row>
    <row r="475" spans="2:2" x14ac:dyDescent="0.2">
      <c r="B475" s="29"/>
    </row>
    <row r="476" spans="2:2" x14ac:dyDescent="0.2">
      <c r="B476" s="29"/>
    </row>
    <row r="477" spans="2:2" x14ac:dyDescent="0.2">
      <c r="B477" s="29"/>
    </row>
    <row r="478" spans="2:2" x14ac:dyDescent="0.2">
      <c r="B478" s="29"/>
    </row>
    <row r="479" spans="2:2" x14ac:dyDescent="0.2">
      <c r="B479" s="29"/>
    </row>
    <row r="480" spans="2:2" x14ac:dyDescent="0.2">
      <c r="B480" s="29"/>
    </row>
    <row r="481" spans="2:2" x14ac:dyDescent="0.2">
      <c r="B481" s="29"/>
    </row>
    <row r="482" spans="2:2" x14ac:dyDescent="0.2">
      <c r="B482" s="29"/>
    </row>
    <row r="483" spans="2:2" x14ac:dyDescent="0.2">
      <c r="B483" s="29"/>
    </row>
    <row r="484" spans="2:2" x14ac:dyDescent="0.2">
      <c r="B484" s="29"/>
    </row>
    <row r="485" spans="2:2" x14ac:dyDescent="0.2">
      <c r="B485" s="29"/>
    </row>
    <row r="486" spans="2:2" x14ac:dyDescent="0.2">
      <c r="B486" s="29"/>
    </row>
    <row r="487" spans="2:2" x14ac:dyDescent="0.2">
      <c r="B487" s="29"/>
    </row>
    <row r="488" spans="2:2" x14ac:dyDescent="0.2">
      <c r="B488" s="29"/>
    </row>
    <row r="489" spans="2:2" x14ac:dyDescent="0.2">
      <c r="B489" s="29"/>
    </row>
    <row r="490" spans="2:2" x14ac:dyDescent="0.2">
      <c r="B490" s="29"/>
    </row>
    <row r="491" spans="2:2" x14ac:dyDescent="0.2">
      <c r="B491" s="29"/>
    </row>
    <row r="492" spans="2:2" x14ac:dyDescent="0.2">
      <c r="B492" s="29"/>
    </row>
    <row r="493" spans="2:2" x14ac:dyDescent="0.2">
      <c r="B493" s="29"/>
    </row>
    <row r="494" spans="2:2" x14ac:dyDescent="0.2">
      <c r="B494" s="29"/>
    </row>
    <row r="495" spans="2:2" x14ac:dyDescent="0.2">
      <c r="B495" s="29"/>
    </row>
    <row r="496" spans="2:2" x14ac:dyDescent="0.2">
      <c r="B496" s="29"/>
    </row>
    <row r="497" spans="2:2" x14ac:dyDescent="0.2">
      <c r="B497" s="29"/>
    </row>
    <row r="498" spans="2:2" x14ac:dyDescent="0.2">
      <c r="B498" s="29"/>
    </row>
    <row r="499" spans="2:2" x14ac:dyDescent="0.2">
      <c r="B499" s="29"/>
    </row>
    <row r="500" spans="2:2" x14ac:dyDescent="0.2">
      <c r="B500" s="29"/>
    </row>
    <row r="501" spans="2:2" x14ac:dyDescent="0.2">
      <c r="B501" s="29"/>
    </row>
    <row r="502" spans="2:2" x14ac:dyDescent="0.2">
      <c r="B502" s="29"/>
    </row>
    <row r="503" spans="2:2" x14ac:dyDescent="0.2">
      <c r="B503" s="29"/>
    </row>
    <row r="504" spans="2:2" x14ac:dyDescent="0.2">
      <c r="B504" s="29"/>
    </row>
    <row r="505" spans="2:2" x14ac:dyDescent="0.2">
      <c r="B505" s="29"/>
    </row>
    <row r="506" spans="2:2" x14ac:dyDescent="0.2">
      <c r="B506" s="29"/>
    </row>
    <row r="507" spans="2:2" x14ac:dyDescent="0.2">
      <c r="B507" s="29"/>
    </row>
    <row r="508" spans="2:2" x14ac:dyDescent="0.2">
      <c r="B508" s="29"/>
    </row>
    <row r="509" spans="2:2" x14ac:dyDescent="0.2">
      <c r="B509" s="29"/>
    </row>
    <row r="510" spans="2:2" x14ac:dyDescent="0.2">
      <c r="B510" s="29"/>
    </row>
    <row r="511" spans="2:2" x14ac:dyDescent="0.2">
      <c r="B511" s="29"/>
    </row>
    <row r="512" spans="2:2" x14ac:dyDescent="0.2">
      <c r="B512" s="29"/>
    </row>
    <row r="513" spans="2:2" x14ac:dyDescent="0.2">
      <c r="B513" s="29"/>
    </row>
    <row r="514" spans="2:2" x14ac:dyDescent="0.2">
      <c r="B514" s="29"/>
    </row>
    <row r="515" spans="2:2" x14ac:dyDescent="0.2">
      <c r="B515" s="29"/>
    </row>
    <row r="516" spans="2:2" x14ac:dyDescent="0.2">
      <c r="B516" s="29"/>
    </row>
    <row r="517" spans="2:2" x14ac:dyDescent="0.2">
      <c r="B517" s="29"/>
    </row>
    <row r="518" spans="2:2" x14ac:dyDescent="0.2">
      <c r="B518" s="29"/>
    </row>
    <row r="519" spans="2:2" x14ac:dyDescent="0.2">
      <c r="B519" s="29"/>
    </row>
    <row r="520" spans="2:2" x14ac:dyDescent="0.2">
      <c r="B520" s="29"/>
    </row>
    <row r="521" spans="2:2" x14ac:dyDescent="0.2">
      <c r="B521" s="29"/>
    </row>
    <row r="522" spans="2:2" x14ac:dyDescent="0.2">
      <c r="B522" s="29"/>
    </row>
    <row r="523" spans="2:2" x14ac:dyDescent="0.2">
      <c r="B523" s="29"/>
    </row>
    <row r="524" spans="2:2" x14ac:dyDescent="0.2">
      <c r="B524" s="29"/>
    </row>
    <row r="525" spans="2:2" x14ac:dyDescent="0.2">
      <c r="B525" s="29"/>
    </row>
    <row r="526" spans="2:2" x14ac:dyDescent="0.2">
      <c r="B526" s="29"/>
    </row>
    <row r="527" spans="2:2" x14ac:dyDescent="0.2">
      <c r="B527" s="29"/>
    </row>
    <row r="528" spans="2:2" x14ac:dyDescent="0.2">
      <c r="B528" s="29"/>
    </row>
    <row r="529" spans="2:2" x14ac:dyDescent="0.2">
      <c r="B529" s="29"/>
    </row>
    <row r="530" spans="2:2" x14ac:dyDescent="0.2">
      <c r="B530" s="29"/>
    </row>
    <row r="531" spans="2:2" x14ac:dyDescent="0.2">
      <c r="B531" s="29"/>
    </row>
    <row r="532" spans="2:2" x14ac:dyDescent="0.2">
      <c r="B532" s="29"/>
    </row>
    <row r="533" spans="2:2" x14ac:dyDescent="0.2">
      <c r="B533" s="29"/>
    </row>
    <row r="534" spans="2:2" x14ac:dyDescent="0.2">
      <c r="B534" s="29"/>
    </row>
    <row r="535" spans="2:2" x14ac:dyDescent="0.2">
      <c r="B535" s="29"/>
    </row>
    <row r="536" spans="2:2" x14ac:dyDescent="0.2">
      <c r="B536" s="29"/>
    </row>
    <row r="537" spans="2:2" x14ac:dyDescent="0.2">
      <c r="B537" s="29"/>
    </row>
    <row r="538" spans="2:2" x14ac:dyDescent="0.2">
      <c r="B538" s="29"/>
    </row>
    <row r="539" spans="2:2" x14ac:dyDescent="0.2">
      <c r="B539" s="29"/>
    </row>
    <row r="540" spans="2:2" x14ac:dyDescent="0.2">
      <c r="B540" s="29"/>
    </row>
    <row r="541" spans="2:2" x14ac:dyDescent="0.2">
      <c r="B541" s="29"/>
    </row>
    <row r="542" spans="2:2" x14ac:dyDescent="0.2">
      <c r="B542" s="29"/>
    </row>
    <row r="543" spans="2:2" x14ac:dyDescent="0.2">
      <c r="B543" s="29"/>
    </row>
    <row r="544" spans="2:2" x14ac:dyDescent="0.2">
      <c r="B544" s="29"/>
    </row>
    <row r="545" spans="2:2" x14ac:dyDescent="0.2">
      <c r="B545" s="29"/>
    </row>
    <row r="546" spans="2:2" x14ac:dyDescent="0.2">
      <c r="B546" s="29"/>
    </row>
    <row r="547" spans="2:2" x14ac:dyDescent="0.2">
      <c r="B547" s="29"/>
    </row>
    <row r="548" spans="2:2" x14ac:dyDescent="0.2">
      <c r="B548" s="29"/>
    </row>
    <row r="549" spans="2:2" x14ac:dyDescent="0.2">
      <c r="B549" s="29"/>
    </row>
    <row r="550" spans="2:2" x14ac:dyDescent="0.2">
      <c r="B550" s="29"/>
    </row>
    <row r="551" spans="2:2" x14ac:dyDescent="0.2">
      <c r="B551" s="29"/>
    </row>
    <row r="552" spans="2:2" x14ac:dyDescent="0.2">
      <c r="B552" s="29"/>
    </row>
    <row r="553" spans="2:2" x14ac:dyDescent="0.2">
      <c r="B553" s="29"/>
    </row>
    <row r="554" spans="2:2" x14ac:dyDescent="0.2">
      <c r="B554" s="29"/>
    </row>
    <row r="555" spans="2:2" x14ac:dyDescent="0.2">
      <c r="B555" s="29"/>
    </row>
    <row r="556" spans="2:2" x14ac:dyDescent="0.2">
      <c r="B556" s="29"/>
    </row>
    <row r="557" spans="2:2" x14ac:dyDescent="0.2">
      <c r="B557" s="29"/>
    </row>
    <row r="558" spans="2:2" x14ac:dyDescent="0.2">
      <c r="B558" s="29"/>
    </row>
    <row r="559" spans="2:2" x14ac:dyDescent="0.2">
      <c r="B559" s="29"/>
    </row>
    <row r="560" spans="2:2" x14ac:dyDescent="0.2">
      <c r="B560" s="29"/>
    </row>
    <row r="561" spans="2:2" x14ac:dyDescent="0.2">
      <c r="B561" s="29"/>
    </row>
    <row r="562" spans="2:2" x14ac:dyDescent="0.2">
      <c r="B562" s="29"/>
    </row>
    <row r="563" spans="2:2" x14ac:dyDescent="0.2">
      <c r="B563" s="29"/>
    </row>
    <row r="564" spans="2:2" x14ac:dyDescent="0.2">
      <c r="B564" s="29"/>
    </row>
    <row r="565" spans="2:2" x14ac:dyDescent="0.2">
      <c r="B565" s="29"/>
    </row>
    <row r="566" spans="2:2" x14ac:dyDescent="0.2">
      <c r="B566" s="29"/>
    </row>
    <row r="567" spans="2:2" x14ac:dyDescent="0.2">
      <c r="B567" s="29"/>
    </row>
    <row r="568" spans="2:2" x14ac:dyDescent="0.2">
      <c r="B568" s="29"/>
    </row>
    <row r="569" spans="2:2" x14ac:dyDescent="0.2">
      <c r="B569" s="29"/>
    </row>
    <row r="570" spans="2:2" x14ac:dyDescent="0.2">
      <c r="B570" s="29"/>
    </row>
    <row r="571" spans="2:2" x14ac:dyDescent="0.2">
      <c r="B571" s="29"/>
    </row>
    <row r="572" spans="2:2" x14ac:dyDescent="0.2">
      <c r="B572" s="29"/>
    </row>
    <row r="573" spans="2:2" x14ac:dyDescent="0.2">
      <c r="B573" s="29"/>
    </row>
    <row r="574" spans="2:2" x14ac:dyDescent="0.2">
      <c r="B574" s="29"/>
    </row>
    <row r="575" spans="2:2" x14ac:dyDescent="0.2">
      <c r="B575" s="29"/>
    </row>
    <row r="576" spans="2:2" x14ac:dyDescent="0.2">
      <c r="B576" s="29"/>
    </row>
    <row r="577" spans="2:2" x14ac:dyDescent="0.2">
      <c r="B577" s="29"/>
    </row>
    <row r="578" spans="2:2" x14ac:dyDescent="0.2">
      <c r="B578" s="29"/>
    </row>
    <row r="579" spans="2:2" x14ac:dyDescent="0.2">
      <c r="B579" s="29"/>
    </row>
    <row r="580" spans="2:2" x14ac:dyDescent="0.2">
      <c r="B580" s="29"/>
    </row>
    <row r="581" spans="2:2" x14ac:dyDescent="0.2">
      <c r="B581" s="29"/>
    </row>
    <row r="582" spans="2:2" x14ac:dyDescent="0.2">
      <c r="B582" s="29"/>
    </row>
    <row r="583" spans="2:2" x14ac:dyDescent="0.2">
      <c r="B583" s="29"/>
    </row>
    <row r="584" spans="2:2" x14ac:dyDescent="0.2">
      <c r="B584" s="29"/>
    </row>
    <row r="585" spans="2:2" x14ac:dyDescent="0.2">
      <c r="B585" s="29"/>
    </row>
    <row r="586" spans="2:2" x14ac:dyDescent="0.2">
      <c r="B586" s="29"/>
    </row>
    <row r="587" spans="2:2" x14ac:dyDescent="0.2">
      <c r="B587" s="29"/>
    </row>
    <row r="588" spans="2:2" x14ac:dyDescent="0.2">
      <c r="B588" s="29"/>
    </row>
    <row r="589" spans="2:2" x14ac:dyDescent="0.2">
      <c r="B589" s="29"/>
    </row>
    <row r="590" spans="2:2" x14ac:dyDescent="0.2">
      <c r="B590" s="29"/>
    </row>
    <row r="591" spans="2:2" x14ac:dyDescent="0.2">
      <c r="B591" s="29"/>
    </row>
    <row r="592" spans="2:2" x14ac:dyDescent="0.2">
      <c r="B592" s="29"/>
    </row>
    <row r="593" spans="2:2" x14ac:dyDescent="0.2">
      <c r="B593" s="29"/>
    </row>
    <row r="594" spans="2:2" x14ac:dyDescent="0.2">
      <c r="B594" s="29"/>
    </row>
    <row r="595" spans="2:2" x14ac:dyDescent="0.2">
      <c r="B595" s="29"/>
    </row>
    <row r="596" spans="2:2" x14ac:dyDescent="0.2">
      <c r="B596" s="29"/>
    </row>
    <row r="597" spans="2:2" x14ac:dyDescent="0.2">
      <c r="B597" s="29"/>
    </row>
    <row r="598" spans="2:2" x14ac:dyDescent="0.2">
      <c r="B598" s="29"/>
    </row>
    <row r="599" spans="2:2" x14ac:dyDescent="0.2">
      <c r="B599" s="29"/>
    </row>
    <row r="600" spans="2:2" x14ac:dyDescent="0.2">
      <c r="B600" s="29"/>
    </row>
    <row r="601" spans="2:2" x14ac:dyDescent="0.2">
      <c r="B601" s="29"/>
    </row>
    <row r="602" spans="2:2" x14ac:dyDescent="0.2">
      <c r="B602" s="29"/>
    </row>
    <row r="603" spans="2:2" x14ac:dyDescent="0.2">
      <c r="B603" s="29"/>
    </row>
    <row r="604" spans="2:2" x14ac:dyDescent="0.2">
      <c r="B604" s="29"/>
    </row>
    <row r="605" spans="2:2" x14ac:dyDescent="0.2">
      <c r="B605" s="29"/>
    </row>
    <row r="606" spans="2:2" x14ac:dyDescent="0.2">
      <c r="B606" s="29"/>
    </row>
    <row r="607" spans="2:2" x14ac:dyDescent="0.2">
      <c r="B607" s="29"/>
    </row>
    <row r="608" spans="2:2" x14ac:dyDescent="0.2">
      <c r="B608" s="29"/>
    </row>
    <row r="609" spans="2:2" x14ac:dyDescent="0.2">
      <c r="B609" s="29"/>
    </row>
    <row r="610" spans="2:2" x14ac:dyDescent="0.2">
      <c r="B610" s="29"/>
    </row>
    <row r="611" spans="2:2" x14ac:dyDescent="0.2">
      <c r="B611" s="29"/>
    </row>
    <row r="612" spans="2:2" x14ac:dyDescent="0.2">
      <c r="B612" s="29"/>
    </row>
    <row r="613" spans="2:2" x14ac:dyDescent="0.2">
      <c r="B613" s="29"/>
    </row>
    <row r="614" spans="2:2" x14ac:dyDescent="0.2">
      <c r="B614" s="29"/>
    </row>
    <row r="615" spans="2:2" x14ac:dyDescent="0.2">
      <c r="B615" s="29"/>
    </row>
    <row r="616" spans="2:2" x14ac:dyDescent="0.2">
      <c r="B616" s="29"/>
    </row>
    <row r="617" spans="2:2" x14ac:dyDescent="0.2">
      <c r="B617" s="29"/>
    </row>
    <row r="618" spans="2:2" x14ac:dyDescent="0.2">
      <c r="B618" s="29"/>
    </row>
    <row r="619" spans="2:2" x14ac:dyDescent="0.2">
      <c r="B619" s="29"/>
    </row>
    <row r="620" spans="2:2" x14ac:dyDescent="0.2">
      <c r="B620" s="29"/>
    </row>
    <row r="621" spans="2:2" x14ac:dyDescent="0.2">
      <c r="B621" s="29"/>
    </row>
    <row r="622" spans="2:2" x14ac:dyDescent="0.2">
      <c r="B622" s="29"/>
    </row>
    <row r="623" spans="2:2" x14ac:dyDescent="0.2">
      <c r="B623" s="29"/>
    </row>
    <row r="624" spans="2:2" x14ac:dyDescent="0.2">
      <c r="B624" s="29"/>
    </row>
    <row r="625" spans="2:2" x14ac:dyDescent="0.2">
      <c r="B625" s="29"/>
    </row>
    <row r="626" spans="2:2" x14ac:dyDescent="0.2">
      <c r="B626" s="29"/>
    </row>
    <row r="627" spans="2:2" x14ac:dyDescent="0.2">
      <c r="B627" s="29"/>
    </row>
    <row r="628" spans="2:2" x14ac:dyDescent="0.2">
      <c r="B628" s="29"/>
    </row>
    <row r="629" spans="2:2" x14ac:dyDescent="0.2">
      <c r="B629" s="29"/>
    </row>
    <row r="630" spans="2:2" x14ac:dyDescent="0.2">
      <c r="B630" s="29"/>
    </row>
    <row r="631" spans="2:2" x14ac:dyDescent="0.2">
      <c r="B631" s="29"/>
    </row>
    <row r="632" spans="2:2" x14ac:dyDescent="0.2">
      <c r="B632" s="29"/>
    </row>
    <row r="633" spans="2:2" x14ac:dyDescent="0.2">
      <c r="B633" s="29"/>
    </row>
    <row r="634" spans="2:2" x14ac:dyDescent="0.2">
      <c r="B634" s="29"/>
    </row>
    <row r="635" spans="2:2" x14ac:dyDescent="0.2">
      <c r="B635" s="29"/>
    </row>
    <row r="636" spans="2:2" x14ac:dyDescent="0.2">
      <c r="B636" s="29"/>
    </row>
    <row r="637" spans="2:2" x14ac:dyDescent="0.2">
      <c r="B637" s="29"/>
    </row>
    <row r="638" spans="2:2" x14ac:dyDescent="0.2">
      <c r="B638" s="29"/>
    </row>
    <row r="639" spans="2:2" x14ac:dyDescent="0.2">
      <c r="B639" s="29"/>
    </row>
    <row r="640" spans="2:2" x14ac:dyDescent="0.2">
      <c r="B640" s="29"/>
    </row>
    <row r="641" spans="2:2" x14ac:dyDescent="0.2">
      <c r="B641" s="29"/>
    </row>
    <row r="642" spans="2:2" x14ac:dyDescent="0.2">
      <c r="B642" s="29"/>
    </row>
    <row r="643" spans="2:2" x14ac:dyDescent="0.2">
      <c r="B643" s="29"/>
    </row>
    <row r="644" spans="2:2" x14ac:dyDescent="0.2">
      <c r="B644" s="29"/>
    </row>
    <row r="645" spans="2:2" x14ac:dyDescent="0.2">
      <c r="B645" s="29"/>
    </row>
    <row r="646" spans="2:2" x14ac:dyDescent="0.2">
      <c r="B646" s="29"/>
    </row>
    <row r="647" spans="2:2" x14ac:dyDescent="0.2">
      <c r="B647" s="29"/>
    </row>
    <row r="648" spans="2:2" x14ac:dyDescent="0.2">
      <c r="B648" s="29"/>
    </row>
    <row r="649" spans="2:2" x14ac:dyDescent="0.2">
      <c r="B649" s="29"/>
    </row>
    <row r="650" spans="2:2" x14ac:dyDescent="0.2">
      <c r="B650" s="29"/>
    </row>
    <row r="651" spans="2:2" x14ac:dyDescent="0.2">
      <c r="B651" s="29"/>
    </row>
    <row r="652" spans="2:2" x14ac:dyDescent="0.2">
      <c r="B652" s="29"/>
    </row>
    <row r="653" spans="2:2" x14ac:dyDescent="0.2">
      <c r="B653" s="29"/>
    </row>
    <row r="654" spans="2:2" x14ac:dyDescent="0.2">
      <c r="B654" s="29"/>
    </row>
    <row r="655" spans="2:2" x14ac:dyDescent="0.2">
      <c r="B655" s="29"/>
    </row>
    <row r="656" spans="2:2" x14ac:dyDescent="0.2">
      <c r="B656" s="29"/>
    </row>
    <row r="657" spans="2:2" x14ac:dyDescent="0.2">
      <c r="B657" s="29"/>
    </row>
    <row r="658" spans="2:2" x14ac:dyDescent="0.2">
      <c r="B658" s="29"/>
    </row>
    <row r="659" spans="2:2" x14ac:dyDescent="0.2">
      <c r="B659" s="29"/>
    </row>
    <row r="660" spans="2:2" x14ac:dyDescent="0.2">
      <c r="B660" s="29"/>
    </row>
    <row r="661" spans="2:2" x14ac:dyDescent="0.2">
      <c r="B661" s="29"/>
    </row>
    <row r="662" spans="2:2" x14ac:dyDescent="0.2">
      <c r="B662" s="29"/>
    </row>
    <row r="663" spans="2:2" x14ac:dyDescent="0.2">
      <c r="B663" s="29"/>
    </row>
    <row r="664" spans="2:2" x14ac:dyDescent="0.2">
      <c r="B664" s="29"/>
    </row>
    <row r="665" spans="2:2" x14ac:dyDescent="0.2">
      <c r="B665" s="29"/>
    </row>
    <row r="666" spans="2:2" x14ac:dyDescent="0.2">
      <c r="B666" s="29"/>
    </row>
    <row r="667" spans="2:2" x14ac:dyDescent="0.2">
      <c r="B667" s="29"/>
    </row>
    <row r="668" spans="2:2" x14ac:dyDescent="0.2">
      <c r="B668" s="29"/>
    </row>
    <row r="669" spans="2:2" x14ac:dyDescent="0.2">
      <c r="B669" s="29"/>
    </row>
    <row r="670" spans="2:2" x14ac:dyDescent="0.2">
      <c r="B670" s="29"/>
    </row>
    <row r="671" spans="2:2" x14ac:dyDescent="0.2">
      <c r="B671" s="29"/>
    </row>
    <row r="672" spans="2:2" x14ac:dyDescent="0.2">
      <c r="B672" s="29"/>
    </row>
    <row r="673" spans="2:2" x14ac:dyDescent="0.2">
      <c r="B673" s="29"/>
    </row>
    <row r="674" spans="2:2" x14ac:dyDescent="0.2">
      <c r="B674" s="29"/>
    </row>
    <row r="675" spans="2:2" x14ac:dyDescent="0.2">
      <c r="B675" s="29"/>
    </row>
    <row r="676" spans="2:2" x14ac:dyDescent="0.2">
      <c r="B676" s="29"/>
    </row>
    <row r="677" spans="2:2" x14ac:dyDescent="0.2">
      <c r="B677" s="29"/>
    </row>
    <row r="678" spans="2:2" x14ac:dyDescent="0.2">
      <c r="B678" s="29"/>
    </row>
    <row r="679" spans="2:2" x14ac:dyDescent="0.2">
      <c r="B679" s="29"/>
    </row>
    <row r="680" spans="2:2" x14ac:dyDescent="0.2">
      <c r="B680" s="29"/>
    </row>
    <row r="681" spans="2:2" x14ac:dyDescent="0.2">
      <c r="B681" s="29"/>
    </row>
    <row r="682" spans="2:2" x14ac:dyDescent="0.2">
      <c r="B682" s="29"/>
    </row>
    <row r="683" spans="2:2" x14ac:dyDescent="0.2">
      <c r="B683" s="29"/>
    </row>
    <row r="684" spans="2:2" x14ac:dyDescent="0.2">
      <c r="B684" s="29"/>
    </row>
    <row r="685" spans="2:2" x14ac:dyDescent="0.2">
      <c r="B685" s="29"/>
    </row>
    <row r="686" spans="2:2" x14ac:dyDescent="0.2">
      <c r="B686" s="29"/>
    </row>
    <row r="687" spans="2:2" x14ac:dyDescent="0.2">
      <c r="B687" s="29"/>
    </row>
    <row r="688" spans="2:2" x14ac:dyDescent="0.2">
      <c r="B688" s="29"/>
    </row>
    <row r="689" spans="2:2" x14ac:dyDescent="0.2">
      <c r="B689" s="29"/>
    </row>
    <row r="690" spans="2:2" x14ac:dyDescent="0.2">
      <c r="B690" s="29"/>
    </row>
    <row r="691" spans="2:2" x14ac:dyDescent="0.2">
      <c r="B691" s="29"/>
    </row>
    <row r="692" spans="2:2" x14ac:dyDescent="0.2">
      <c r="B692" s="29"/>
    </row>
    <row r="693" spans="2:2" x14ac:dyDescent="0.2">
      <c r="B693" s="29"/>
    </row>
    <row r="694" spans="2:2" x14ac:dyDescent="0.2">
      <c r="B694" s="29"/>
    </row>
    <row r="695" spans="2:2" x14ac:dyDescent="0.2">
      <c r="B695" s="29"/>
    </row>
    <row r="696" spans="2:2" x14ac:dyDescent="0.2">
      <c r="B696" s="29"/>
    </row>
    <row r="697" spans="2:2" x14ac:dyDescent="0.2">
      <c r="B697" s="29"/>
    </row>
    <row r="698" spans="2:2" x14ac:dyDescent="0.2">
      <c r="B698" s="29"/>
    </row>
    <row r="699" spans="2:2" x14ac:dyDescent="0.2">
      <c r="B699" s="29"/>
    </row>
    <row r="700" spans="2:2" x14ac:dyDescent="0.2">
      <c r="B700" s="29"/>
    </row>
    <row r="701" spans="2:2" x14ac:dyDescent="0.2">
      <c r="B701" s="29"/>
    </row>
    <row r="702" spans="2:2" x14ac:dyDescent="0.2">
      <c r="B702" s="29"/>
    </row>
    <row r="703" spans="2:2" x14ac:dyDescent="0.2">
      <c r="B703" s="29"/>
    </row>
    <row r="704" spans="2:2" x14ac:dyDescent="0.2">
      <c r="B704" s="29"/>
    </row>
    <row r="705" spans="2:2" x14ac:dyDescent="0.2">
      <c r="B705" s="29"/>
    </row>
    <row r="706" spans="2:2" x14ac:dyDescent="0.2">
      <c r="B706" s="29"/>
    </row>
    <row r="707" spans="2:2" x14ac:dyDescent="0.2">
      <c r="B707" s="29"/>
    </row>
    <row r="708" spans="2:2" x14ac:dyDescent="0.2">
      <c r="B708" s="29"/>
    </row>
    <row r="709" spans="2:2" x14ac:dyDescent="0.2">
      <c r="B709" s="29"/>
    </row>
    <row r="710" spans="2:2" x14ac:dyDescent="0.2">
      <c r="B710" s="29"/>
    </row>
    <row r="711" spans="2:2" x14ac:dyDescent="0.2">
      <c r="B711" s="29"/>
    </row>
    <row r="712" spans="2:2" x14ac:dyDescent="0.2">
      <c r="B712" s="29"/>
    </row>
    <row r="713" spans="2:2" x14ac:dyDescent="0.2">
      <c r="B713" s="29"/>
    </row>
    <row r="714" spans="2:2" x14ac:dyDescent="0.2">
      <c r="B714" s="29"/>
    </row>
    <row r="715" spans="2:2" x14ac:dyDescent="0.2">
      <c r="B715" s="29"/>
    </row>
    <row r="716" spans="2:2" x14ac:dyDescent="0.2">
      <c r="B716" s="29"/>
    </row>
    <row r="717" spans="2:2" x14ac:dyDescent="0.2">
      <c r="B717" s="29"/>
    </row>
    <row r="718" spans="2:2" x14ac:dyDescent="0.2">
      <c r="B718" s="29"/>
    </row>
    <row r="719" spans="2:2" x14ac:dyDescent="0.2">
      <c r="B719" s="29"/>
    </row>
    <row r="720" spans="2:2" x14ac:dyDescent="0.2">
      <c r="B720" s="29"/>
    </row>
    <row r="721" spans="2:2" x14ac:dyDescent="0.2">
      <c r="B721" s="29"/>
    </row>
    <row r="722" spans="2:2" x14ac:dyDescent="0.2">
      <c r="B722" s="29"/>
    </row>
    <row r="723" spans="2:2" x14ac:dyDescent="0.2">
      <c r="B723" s="29"/>
    </row>
    <row r="724" spans="2:2" x14ac:dyDescent="0.2">
      <c r="B724" s="29"/>
    </row>
    <row r="725" spans="2:2" x14ac:dyDescent="0.2">
      <c r="B725" s="29"/>
    </row>
    <row r="726" spans="2:2" x14ac:dyDescent="0.2">
      <c r="B726" s="29"/>
    </row>
    <row r="727" spans="2:2" x14ac:dyDescent="0.2">
      <c r="B727" s="29"/>
    </row>
    <row r="728" spans="2:2" x14ac:dyDescent="0.2">
      <c r="B728" s="29"/>
    </row>
    <row r="729" spans="2:2" x14ac:dyDescent="0.2">
      <c r="B729" s="29"/>
    </row>
    <row r="730" spans="2:2" x14ac:dyDescent="0.2">
      <c r="B730" s="29"/>
    </row>
    <row r="731" spans="2:2" x14ac:dyDescent="0.2">
      <c r="B731" s="29"/>
    </row>
    <row r="732" spans="2:2" x14ac:dyDescent="0.2">
      <c r="B732" s="29"/>
    </row>
    <row r="733" spans="2:2" x14ac:dyDescent="0.2">
      <c r="B733" s="29"/>
    </row>
    <row r="734" spans="2:2" x14ac:dyDescent="0.2">
      <c r="B734" s="29"/>
    </row>
    <row r="735" spans="2:2" x14ac:dyDescent="0.2">
      <c r="B735" s="29"/>
    </row>
    <row r="736" spans="2:2" x14ac:dyDescent="0.2">
      <c r="B736" s="29"/>
    </row>
    <row r="737" spans="2:2" x14ac:dyDescent="0.2">
      <c r="B737" s="29"/>
    </row>
    <row r="738" spans="2:2" x14ac:dyDescent="0.2">
      <c r="B738" s="29"/>
    </row>
    <row r="739" spans="2:2" x14ac:dyDescent="0.2">
      <c r="B739" s="29"/>
    </row>
    <row r="740" spans="2:2" x14ac:dyDescent="0.2">
      <c r="B740" s="29"/>
    </row>
    <row r="741" spans="2:2" x14ac:dyDescent="0.2">
      <c r="B741" s="29"/>
    </row>
    <row r="742" spans="2:2" x14ac:dyDescent="0.2">
      <c r="B742" s="29"/>
    </row>
    <row r="743" spans="2:2" x14ac:dyDescent="0.2">
      <c r="B743" s="29"/>
    </row>
    <row r="744" spans="2:2" x14ac:dyDescent="0.2">
      <c r="B744" s="29"/>
    </row>
    <row r="745" spans="2:2" x14ac:dyDescent="0.2">
      <c r="B745" s="29"/>
    </row>
    <row r="746" spans="2:2" x14ac:dyDescent="0.2">
      <c r="B746" s="29"/>
    </row>
    <row r="747" spans="2:2" x14ac:dyDescent="0.2">
      <c r="B747" s="29"/>
    </row>
    <row r="748" spans="2:2" x14ac:dyDescent="0.2">
      <c r="B748" s="29"/>
    </row>
    <row r="749" spans="2:2" x14ac:dyDescent="0.2">
      <c r="B749" s="29"/>
    </row>
    <row r="750" spans="2:2" x14ac:dyDescent="0.2">
      <c r="B750" s="29"/>
    </row>
    <row r="751" spans="2:2" x14ac:dyDescent="0.2">
      <c r="B751" s="29"/>
    </row>
    <row r="752" spans="2:2" x14ac:dyDescent="0.2">
      <c r="B752" s="29"/>
    </row>
    <row r="753" spans="2:2" x14ac:dyDescent="0.2">
      <c r="B753" s="29"/>
    </row>
    <row r="754" spans="2:2" x14ac:dyDescent="0.2">
      <c r="B754" s="29"/>
    </row>
    <row r="755" spans="2:2" x14ac:dyDescent="0.2">
      <c r="B755" s="29"/>
    </row>
    <row r="756" spans="2:2" x14ac:dyDescent="0.2">
      <c r="B756" s="29"/>
    </row>
    <row r="757" spans="2:2" x14ac:dyDescent="0.2">
      <c r="B757" s="29"/>
    </row>
    <row r="758" spans="2:2" x14ac:dyDescent="0.2">
      <c r="B758" s="29"/>
    </row>
    <row r="759" spans="2:2" x14ac:dyDescent="0.2">
      <c r="B759" s="29"/>
    </row>
    <row r="760" spans="2:2" x14ac:dyDescent="0.2">
      <c r="B760" s="29"/>
    </row>
    <row r="761" spans="2:2" x14ac:dyDescent="0.2">
      <c r="B761" s="29"/>
    </row>
    <row r="762" spans="2:2" x14ac:dyDescent="0.2">
      <c r="B762" s="29"/>
    </row>
    <row r="763" spans="2:2" x14ac:dyDescent="0.2">
      <c r="B763" s="29"/>
    </row>
    <row r="764" spans="2:2" x14ac:dyDescent="0.2">
      <c r="B764" s="29"/>
    </row>
    <row r="765" spans="2:2" x14ac:dyDescent="0.2">
      <c r="B765" s="29"/>
    </row>
    <row r="766" spans="2:2" x14ac:dyDescent="0.2">
      <c r="B766" s="29"/>
    </row>
    <row r="767" spans="2:2" x14ac:dyDescent="0.2">
      <c r="B767" s="29"/>
    </row>
    <row r="768" spans="2:2" x14ac:dyDescent="0.2">
      <c r="B768" s="29"/>
    </row>
    <row r="769" spans="2:2" x14ac:dyDescent="0.2">
      <c r="B769" s="29"/>
    </row>
    <row r="770" spans="2:2" x14ac:dyDescent="0.2">
      <c r="B770" s="29"/>
    </row>
    <row r="771" spans="2:2" x14ac:dyDescent="0.2">
      <c r="B771" s="29"/>
    </row>
    <row r="772" spans="2:2" x14ac:dyDescent="0.2">
      <c r="B772" s="29"/>
    </row>
    <row r="773" spans="2:2" x14ac:dyDescent="0.2">
      <c r="B773" s="29"/>
    </row>
    <row r="774" spans="2:2" x14ac:dyDescent="0.2">
      <c r="B774" s="29"/>
    </row>
    <row r="775" spans="2:2" x14ac:dyDescent="0.2">
      <c r="B775" s="29"/>
    </row>
    <row r="776" spans="2:2" x14ac:dyDescent="0.2">
      <c r="B776" s="29"/>
    </row>
    <row r="777" spans="2:2" x14ac:dyDescent="0.2">
      <c r="B777" s="29"/>
    </row>
    <row r="778" spans="2:2" x14ac:dyDescent="0.2">
      <c r="B778" s="29"/>
    </row>
    <row r="779" spans="2:2" x14ac:dyDescent="0.2">
      <c r="B779" s="29"/>
    </row>
    <row r="780" spans="2:2" x14ac:dyDescent="0.2">
      <c r="B780" s="29"/>
    </row>
    <row r="781" spans="2:2" x14ac:dyDescent="0.2">
      <c r="B781" s="29"/>
    </row>
    <row r="782" spans="2:2" x14ac:dyDescent="0.2">
      <c r="B782" s="29"/>
    </row>
    <row r="783" spans="2:2" x14ac:dyDescent="0.2">
      <c r="B783" s="29"/>
    </row>
    <row r="784" spans="2:2" x14ac:dyDescent="0.2">
      <c r="B784" s="29"/>
    </row>
    <row r="785" spans="2:2" x14ac:dyDescent="0.2">
      <c r="B785" s="29"/>
    </row>
    <row r="786" spans="2:2" x14ac:dyDescent="0.2">
      <c r="B786" s="29"/>
    </row>
    <row r="787" spans="2:2" x14ac:dyDescent="0.2">
      <c r="B787" s="29"/>
    </row>
    <row r="788" spans="2:2" x14ac:dyDescent="0.2">
      <c r="B788" s="29"/>
    </row>
    <row r="789" spans="2:2" x14ac:dyDescent="0.2">
      <c r="B789" s="29"/>
    </row>
    <row r="790" spans="2:2" x14ac:dyDescent="0.2">
      <c r="B790" s="29"/>
    </row>
    <row r="791" spans="2:2" x14ac:dyDescent="0.2">
      <c r="B791" s="29"/>
    </row>
    <row r="792" spans="2:2" x14ac:dyDescent="0.2">
      <c r="B792" s="29"/>
    </row>
    <row r="793" spans="2:2" x14ac:dyDescent="0.2">
      <c r="B793" s="29"/>
    </row>
    <row r="794" spans="2:2" x14ac:dyDescent="0.2">
      <c r="B794" s="29"/>
    </row>
    <row r="795" spans="2:2" x14ac:dyDescent="0.2">
      <c r="B795" s="29"/>
    </row>
    <row r="796" spans="2:2" x14ac:dyDescent="0.2">
      <c r="B796" s="29"/>
    </row>
    <row r="797" spans="2:2" x14ac:dyDescent="0.2">
      <c r="B797" s="29"/>
    </row>
    <row r="798" spans="2:2" x14ac:dyDescent="0.2">
      <c r="B798" s="29"/>
    </row>
    <row r="799" spans="2:2" x14ac:dyDescent="0.2">
      <c r="B799" s="29"/>
    </row>
    <row r="800" spans="2:2" x14ac:dyDescent="0.2">
      <c r="B800" s="29"/>
    </row>
    <row r="801" spans="2:2" x14ac:dyDescent="0.2">
      <c r="B801" s="29"/>
    </row>
    <row r="802" spans="2:2" x14ac:dyDescent="0.2">
      <c r="B802" s="29"/>
    </row>
    <row r="803" spans="2:2" x14ac:dyDescent="0.2">
      <c r="B803" s="29"/>
    </row>
    <row r="804" spans="2:2" x14ac:dyDescent="0.2">
      <c r="B804" s="29"/>
    </row>
    <row r="805" spans="2:2" x14ac:dyDescent="0.2">
      <c r="B805" s="29"/>
    </row>
    <row r="806" spans="2:2" x14ac:dyDescent="0.2">
      <c r="B806" s="29"/>
    </row>
    <row r="807" spans="2:2" x14ac:dyDescent="0.2">
      <c r="B807" s="29"/>
    </row>
    <row r="808" spans="2:2" x14ac:dyDescent="0.2">
      <c r="B808" s="29"/>
    </row>
    <row r="809" spans="2:2" x14ac:dyDescent="0.2">
      <c r="B809" s="29"/>
    </row>
    <row r="810" spans="2:2" x14ac:dyDescent="0.2">
      <c r="B810" s="29"/>
    </row>
    <row r="811" spans="2:2" x14ac:dyDescent="0.2">
      <c r="B811" s="29"/>
    </row>
    <row r="812" spans="2:2" x14ac:dyDescent="0.2">
      <c r="B812" s="29"/>
    </row>
    <row r="813" spans="2:2" x14ac:dyDescent="0.2">
      <c r="B813" s="29"/>
    </row>
    <row r="814" spans="2:2" x14ac:dyDescent="0.2">
      <c r="B814" s="29"/>
    </row>
    <row r="815" spans="2:2" x14ac:dyDescent="0.2">
      <c r="B815" s="29"/>
    </row>
    <row r="816" spans="2:2" x14ac:dyDescent="0.2">
      <c r="B816" s="29"/>
    </row>
    <row r="817" spans="2:2" x14ac:dyDescent="0.2">
      <c r="B817" s="29"/>
    </row>
    <row r="818" spans="2:2" x14ac:dyDescent="0.2">
      <c r="B818" s="29"/>
    </row>
    <row r="819" spans="2:2" x14ac:dyDescent="0.2">
      <c r="B819" s="29"/>
    </row>
    <row r="820" spans="2:2" x14ac:dyDescent="0.2">
      <c r="B820" s="29"/>
    </row>
    <row r="821" spans="2:2" x14ac:dyDescent="0.2">
      <c r="B821" s="29"/>
    </row>
    <row r="822" spans="2:2" x14ac:dyDescent="0.2">
      <c r="B822" s="29"/>
    </row>
    <row r="823" spans="2:2" x14ac:dyDescent="0.2">
      <c r="B823" s="29"/>
    </row>
    <row r="824" spans="2:2" x14ac:dyDescent="0.2">
      <c r="B824" s="29"/>
    </row>
    <row r="825" spans="2:2" x14ac:dyDescent="0.2">
      <c r="B825" s="29"/>
    </row>
    <row r="826" spans="2:2" x14ac:dyDescent="0.2">
      <c r="B826" s="29"/>
    </row>
    <row r="827" spans="2:2" x14ac:dyDescent="0.2">
      <c r="B827" s="29"/>
    </row>
    <row r="828" spans="2:2" x14ac:dyDescent="0.2">
      <c r="B828" s="29"/>
    </row>
    <row r="829" spans="2:2" x14ac:dyDescent="0.2">
      <c r="B829" s="29"/>
    </row>
    <row r="830" spans="2:2" x14ac:dyDescent="0.2">
      <c r="B830" s="29"/>
    </row>
    <row r="831" spans="2:2" x14ac:dyDescent="0.2">
      <c r="B831" s="29"/>
    </row>
    <row r="832" spans="2:2" x14ac:dyDescent="0.2">
      <c r="B832" s="29"/>
    </row>
    <row r="833" spans="2:2" x14ac:dyDescent="0.2">
      <c r="B833" s="29"/>
    </row>
    <row r="834" spans="2:2" x14ac:dyDescent="0.2">
      <c r="B834" s="29"/>
    </row>
    <row r="835" spans="2:2" x14ac:dyDescent="0.2">
      <c r="B835" s="29"/>
    </row>
    <row r="836" spans="2:2" x14ac:dyDescent="0.2">
      <c r="B836" s="29"/>
    </row>
    <row r="837" spans="2:2" x14ac:dyDescent="0.2">
      <c r="B837" s="29"/>
    </row>
    <row r="838" spans="2:2" x14ac:dyDescent="0.2">
      <c r="B838" s="29"/>
    </row>
    <row r="839" spans="2:2" x14ac:dyDescent="0.2">
      <c r="B839" s="29"/>
    </row>
    <row r="840" spans="2:2" x14ac:dyDescent="0.2">
      <c r="B840" s="29"/>
    </row>
    <row r="841" spans="2:2" x14ac:dyDescent="0.2">
      <c r="B841" s="29"/>
    </row>
    <row r="842" spans="2:2" x14ac:dyDescent="0.2">
      <c r="B842" s="29"/>
    </row>
    <row r="843" spans="2:2" x14ac:dyDescent="0.2">
      <c r="B843" s="29"/>
    </row>
    <row r="844" spans="2:2" x14ac:dyDescent="0.2">
      <c r="B844" s="29"/>
    </row>
    <row r="845" spans="2:2" x14ac:dyDescent="0.2">
      <c r="B845" s="29"/>
    </row>
    <row r="846" spans="2:2" x14ac:dyDescent="0.2">
      <c r="B846" s="29"/>
    </row>
    <row r="847" spans="2:2" x14ac:dyDescent="0.2">
      <c r="B847" s="29"/>
    </row>
    <row r="848" spans="2:2" x14ac:dyDescent="0.2">
      <c r="B848" s="29"/>
    </row>
    <row r="849" spans="2:2" x14ac:dyDescent="0.2">
      <c r="B849" s="29"/>
    </row>
    <row r="850" spans="2:2" x14ac:dyDescent="0.2">
      <c r="B850" s="29"/>
    </row>
    <row r="851" spans="2:2" x14ac:dyDescent="0.2">
      <c r="B851" s="29"/>
    </row>
    <row r="852" spans="2:2" x14ac:dyDescent="0.2">
      <c r="B852" s="29"/>
    </row>
    <row r="853" spans="2:2" x14ac:dyDescent="0.2">
      <c r="B853" s="29"/>
    </row>
    <row r="854" spans="2:2" x14ac:dyDescent="0.2">
      <c r="B854" s="29"/>
    </row>
    <row r="855" spans="2:2" x14ac:dyDescent="0.2">
      <c r="B855" s="29"/>
    </row>
    <row r="856" spans="2:2" x14ac:dyDescent="0.2">
      <c r="B856" s="29"/>
    </row>
    <row r="857" spans="2:2" x14ac:dyDescent="0.2">
      <c r="B857" s="29"/>
    </row>
    <row r="858" spans="2:2" x14ac:dyDescent="0.2">
      <c r="B858" s="29"/>
    </row>
    <row r="859" spans="2:2" x14ac:dyDescent="0.2">
      <c r="B859" s="29"/>
    </row>
    <row r="860" spans="2:2" x14ac:dyDescent="0.2">
      <c r="B860" s="29"/>
    </row>
    <row r="861" spans="2:2" x14ac:dyDescent="0.2">
      <c r="B861" s="29"/>
    </row>
    <row r="862" spans="2:2" x14ac:dyDescent="0.2">
      <c r="B862" s="29"/>
    </row>
    <row r="863" spans="2:2" x14ac:dyDescent="0.2">
      <c r="B863" s="29"/>
    </row>
    <row r="864" spans="2:2" x14ac:dyDescent="0.2">
      <c r="B864" s="29"/>
    </row>
    <row r="865" spans="2:2" x14ac:dyDescent="0.2">
      <c r="B865" s="29"/>
    </row>
    <row r="866" spans="2:2" x14ac:dyDescent="0.2">
      <c r="B866" s="29"/>
    </row>
    <row r="867" spans="2:2" x14ac:dyDescent="0.2">
      <c r="B867" s="29"/>
    </row>
    <row r="868" spans="2:2" x14ac:dyDescent="0.2">
      <c r="B868" s="29"/>
    </row>
    <row r="869" spans="2:2" x14ac:dyDescent="0.2">
      <c r="B869" s="29"/>
    </row>
    <row r="870" spans="2:2" x14ac:dyDescent="0.2">
      <c r="B870" s="29"/>
    </row>
    <row r="871" spans="2:2" x14ac:dyDescent="0.2">
      <c r="B871" s="29"/>
    </row>
    <row r="872" spans="2:2" x14ac:dyDescent="0.2">
      <c r="B872" s="29"/>
    </row>
    <row r="873" spans="2:2" x14ac:dyDescent="0.2">
      <c r="B873" s="29"/>
    </row>
    <row r="874" spans="2:2" x14ac:dyDescent="0.2">
      <c r="B874" s="29"/>
    </row>
    <row r="875" spans="2:2" x14ac:dyDescent="0.2">
      <c r="B875" s="29"/>
    </row>
    <row r="876" spans="2:2" x14ac:dyDescent="0.2">
      <c r="B876" s="29"/>
    </row>
    <row r="877" spans="2:2" x14ac:dyDescent="0.2">
      <c r="B877" s="29"/>
    </row>
    <row r="878" spans="2:2" x14ac:dyDescent="0.2">
      <c r="B878" s="29"/>
    </row>
    <row r="879" spans="2:2" x14ac:dyDescent="0.2">
      <c r="B879" s="29"/>
    </row>
    <row r="880" spans="2:2" x14ac:dyDescent="0.2">
      <c r="B880" s="29"/>
    </row>
    <row r="881" spans="2:2" x14ac:dyDescent="0.2">
      <c r="B881" s="29"/>
    </row>
    <row r="882" spans="2:2" x14ac:dyDescent="0.2">
      <c r="B882" s="29"/>
    </row>
    <row r="883" spans="2:2" x14ac:dyDescent="0.2">
      <c r="B883" s="29"/>
    </row>
    <row r="884" spans="2:2" x14ac:dyDescent="0.2">
      <c r="B884" s="29"/>
    </row>
    <row r="885" spans="2:2" x14ac:dyDescent="0.2">
      <c r="B885" s="29"/>
    </row>
    <row r="886" spans="2:2" x14ac:dyDescent="0.2">
      <c r="B886" s="29"/>
    </row>
    <row r="887" spans="2:2" x14ac:dyDescent="0.2">
      <c r="B887" s="29"/>
    </row>
    <row r="888" spans="2:2" x14ac:dyDescent="0.2">
      <c r="B888" s="29"/>
    </row>
    <row r="889" spans="2:2" x14ac:dyDescent="0.2">
      <c r="B889" s="29"/>
    </row>
    <row r="890" spans="2:2" x14ac:dyDescent="0.2">
      <c r="B890" s="29"/>
    </row>
    <row r="891" spans="2:2" x14ac:dyDescent="0.2">
      <c r="B891" s="29"/>
    </row>
    <row r="892" spans="2:2" x14ac:dyDescent="0.2">
      <c r="B892" s="29"/>
    </row>
    <row r="893" spans="2:2" x14ac:dyDescent="0.2">
      <c r="B893" s="29"/>
    </row>
    <row r="894" spans="2:2" x14ac:dyDescent="0.2">
      <c r="B894" s="29"/>
    </row>
    <row r="895" spans="2:2" x14ac:dyDescent="0.2">
      <c r="B895" s="29"/>
    </row>
    <row r="896" spans="2:2" x14ac:dyDescent="0.2">
      <c r="B896" s="29"/>
    </row>
    <row r="897" spans="2:2" x14ac:dyDescent="0.2">
      <c r="B897" s="29"/>
    </row>
    <row r="898" spans="2:2" x14ac:dyDescent="0.2">
      <c r="B898" s="29"/>
    </row>
    <row r="899" spans="2:2" x14ac:dyDescent="0.2">
      <c r="B899" s="29"/>
    </row>
    <row r="900" spans="2:2" x14ac:dyDescent="0.2">
      <c r="B900" s="29"/>
    </row>
    <row r="901" spans="2:2" x14ac:dyDescent="0.2">
      <c r="B901" s="29"/>
    </row>
    <row r="902" spans="2:2" x14ac:dyDescent="0.2">
      <c r="B902" s="29"/>
    </row>
    <row r="903" spans="2:2" x14ac:dyDescent="0.2">
      <c r="B903" s="29"/>
    </row>
    <row r="904" spans="2:2" x14ac:dyDescent="0.2">
      <c r="B904" s="29"/>
    </row>
    <row r="905" spans="2:2" x14ac:dyDescent="0.2">
      <c r="B905" s="29"/>
    </row>
    <row r="906" spans="2:2" x14ac:dyDescent="0.2">
      <c r="B906" s="29"/>
    </row>
    <row r="907" spans="2:2" x14ac:dyDescent="0.2">
      <c r="B907" s="29"/>
    </row>
    <row r="908" spans="2:2" x14ac:dyDescent="0.2">
      <c r="B908" s="29"/>
    </row>
    <row r="909" spans="2:2" x14ac:dyDescent="0.2">
      <c r="B909" s="29"/>
    </row>
    <row r="910" spans="2:2" x14ac:dyDescent="0.2">
      <c r="B910" s="29"/>
    </row>
    <row r="911" spans="2:2" x14ac:dyDescent="0.2">
      <c r="B911" s="29"/>
    </row>
    <row r="912" spans="2:2" x14ac:dyDescent="0.2">
      <c r="B912" s="29"/>
    </row>
    <row r="913" spans="2:2" x14ac:dyDescent="0.2">
      <c r="B913" s="29"/>
    </row>
    <row r="914" spans="2:2" x14ac:dyDescent="0.2">
      <c r="B914" s="29"/>
    </row>
    <row r="915" spans="2:2" x14ac:dyDescent="0.2">
      <c r="B915" s="29"/>
    </row>
    <row r="916" spans="2:2" x14ac:dyDescent="0.2">
      <c r="B916" s="29"/>
    </row>
    <row r="917" spans="2:2" x14ac:dyDescent="0.2">
      <c r="B917" s="29"/>
    </row>
    <row r="918" spans="2:2" x14ac:dyDescent="0.2">
      <c r="B918" s="29"/>
    </row>
    <row r="919" spans="2:2" x14ac:dyDescent="0.2">
      <c r="B919" s="29"/>
    </row>
    <row r="920" spans="2:2" x14ac:dyDescent="0.2">
      <c r="B920" s="29"/>
    </row>
    <row r="921" spans="2:2" x14ac:dyDescent="0.2">
      <c r="B921" s="29"/>
    </row>
    <row r="922" spans="2:2" x14ac:dyDescent="0.2">
      <c r="B922" s="29"/>
    </row>
    <row r="923" spans="2:2" x14ac:dyDescent="0.2">
      <c r="B923" s="29"/>
    </row>
    <row r="924" spans="2:2" x14ac:dyDescent="0.2">
      <c r="B924" s="29"/>
    </row>
    <row r="925" spans="2:2" x14ac:dyDescent="0.2">
      <c r="B925" s="29"/>
    </row>
    <row r="926" spans="2:2" x14ac:dyDescent="0.2">
      <c r="B926" s="29"/>
    </row>
    <row r="927" spans="2:2" x14ac:dyDescent="0.2">
      <c r="B927" s="29"/>
    </row>
    <row r="928" spans="2:2" x14ac:dyDescent="0.2">
      <c r="B928" s="29"/>
    </row>
    <row r="929" spans="2:2" x14ac:dyDescent="0.2">
      <c r="B929" s="29"/>
    </row>
    <row r="930" spans="2:2" x14ac:dyDescent="0.2">
      <c r="B930" s="29"/>
    </row>
    <row r="931" spans="2:2" x14ac:dyDescent="0.2">
      <c r="B931" s="29"/>
    </row>
    <row r="932" spans="2:2" x14ac:dyDescent="0.2">
      <c r="B932" s="29"/>
    </row>
    <row r="933" spans="2:2" x14ac:dyDescent="0.2">
      <c r="B933" s="29"/>
    </row>
    <row r="934" spans="2:2" x14ac:dyDescent="0.2">
      <c r="B934" s="29"/>
    </row>
    <row r="935" spans="2:2" x14ac:dyDescent="0.2">
      <c r="B935" s="29"/>
    </row>
    <row r="936" spans="2:2" x14ac:dyDescent="0.2">
      <c r="B936" s="29"/>
    </row>
    <row r="937" spans="2:2" x14ac:dyDescent="0.2">
      <c r="B937" s="29"/>
    </row>
    <row r="938" spans="2:2" x14ac:dyDescent="0.2">
      <c r="B938" s="29"/>
    </row>
    <row r="939" spans="2:2" x14ac:dyDescent="0.2">
      <c r="B939" s="29"/>
    </row>
    <row r="940" spans="2:2" x14ac:dyDescent="0.2">
      <c r="B940" s="29"/>
    </row>
    <row r="941" spans="2:2" x14ac:dyDescent="0.2">
      <c r="B941" s="29"/>
    </row>
    <row r="942" spans="2:2" x14ac:dyDescent="0.2">
      <c r="B942" s="29"/>
    </row>
    <row r="943" spans="2:2" x14ac:dyDescent="0.2">
      <c r="B943" s="29"/>
    </row>
    <row r="944" spans="2:2" x14ac:dyDescent="0.2">
      <c r="B944" s="29"/>
    </row>
    <row r="945" spans="2:2" x14ac:dyDescent="0.2">
      <c r="B945" s="29"/>
    </row>
    <row r="946" spans="2:2" x14ac:dyDescent="0.2">
      <c r="B946" s="29"/>
    </row>
    <row r="947" spans="2:2" x14ac:dyDescent="0.2">
      <c r="B947" s="29"/>
    </row>
    <row r="948" spans="2:2" x14ac:dyDescent="0.2">
      <c r="B948" s="29"/>
    </row>
    <row r="949" spans="2:2" x14ac:dyDescent="0.2">
      <c r="B949" s="29"/>
    </row>
    <row r="950" spans="2:2" x14ac:dyDescent="0.2">
      <c r="B950" s="29"/>
    </row>
    <row r="951" spans="2:2" x14ac:dyDescent="0.2">
      <c r="B951" s="29"/>
    </row>
    <row r="952" spans="2:2" x14ac:dyDescent="0.2">
      <c r="B952" s="29"/>
    </row>
    <row r="953" spans="2:2" x14ac:dyDescent="0.2">
      <c r="B953" s="29"/>
    </row>
    <row r="954" spans="2:2" x14ac:dyDescent="0.2">
      <c r="B954" s="29"/>
    </row>
    <row r="955" spans="2:2" x14ac:dyDescent="0.2">
      <c r="B955" s="29"/>
    </row>
    <row r="956" spans="2:2" x14ac:dyDescent="0.2">
      <c r="B956" s="29"/>
    </row>
    <row r="957" spans="2:2" x14ac:dyDescent="0.2">
      <c r="B957" s="29"/>
    </row>
    <row r="958" spans="2:2" x14ac:dyDescent="0.2">
      <c r="B958" s="29"/>
    </row>
    <row r="959" spans="2:2" x14ac:dyDescent="0.2">
      <c r="B959" s="29"/>
    </row>
    <row r="960" spans="2:2" x14ac:dyDescent="0.2">
      <c r="B960" s="29"/>
    </row>
    <row r="961" spans="2:2" x14ac:dyDescent="0.2">
      <c r="B961" s="29"/>
    </row>
    <row r="962" spans="2:2" x14ac:dyDescent="0.2">
      <c r="B962" s="29"/>
    </row>
    <row r="963" spans="2:2" x14ac:dyDescent="0.2">
      <c r="B963" s="29"/>
    </row>
    <row r="964" spans="2:2" x14ac:dyDescent="0.2">
      <c r="B964" s="29"/>
    </row>
    <row r="965" spans="2:2" x14ac:dyDescent="0.2">
      <c r="B965" s="29"/>
    </row>
    <row r="966" spans="2:2" x14ac:dyDescent="0.2">
      <c r="B966" s="29"/>
    </row>
    <row r="967" spans="2:2" x14ac:dyDescent="0.2">
      <c r="B967" s="29"/>
    </row>
    <row r="968" spans="2:2" x14ac:dyDescent="0.2">
      <c r="B968" s="29"/>
    </row>
    <row r="969" spans="2:2" x14ac:dyDescent="0.2">
      <c r="B969" s="29"/>
    </row>
    <row r="970" spans="2:2" x14ac:dyDescent="0.2">
      <c r="B970" s="29"/>
    </row>
    <row r="971" spans="2:2" x14ac:dyDescent="0.2">
      <c r="B971" s="29"/>
    </row>
    <row r="972" spans="2:2" x14ac:dyDescent="0.2">
      <c r="B972" s="29"/>
    </row>
    <row r="973" spans="2:2" x14ac:dyDescent="0.2">
      <c r="B973" s="29"/>
    </row>
    <row r="974" spans="2:2" x14ac:dyDescent="0.2">
      <c r="B974" s="29"/>
    </row>
    <row r="975" spans="2:2" x14ac:dyDescent="0.2">
      <c r="B975" s="29"/>
    </row>
    <row r="976" spans="2:2" x14ac:dyDescent="0.2">
      <c r="B976" s="29"/>
    </row>
    <row r="977" spans="2:2" x14ac:dyDescent="0.2">
      <c r="B977" s="29"/>
    </row>
    <row r="978" spans="2:2" x14ac:dyDescent="0.2">
      <c r="B978" s="29"/>
    </row>
    <row r="979" spans="2:2" x14ac:dyDescent="0.2">
      <c r="B979" s="29"/>
    </row>
    <row r="980" spans="2:2" x14ac:dyDescent="0.2">
      <c r="B980" s="29"/>
    </row>
    <row r="981" spans="2:2" x14ac:dyDescent="0.2">
      <c r="B981" s="29"/>
    </row>
    <row r="982" spans="2:2" x14ac:dyDescent="0.2">
      <c r="B982" s="29"/>
    </row>
    <row r="983" spans="2:2" x14ac:dyDescent="0.2">
      <c r="B983" s="29"/>
    </row>
    <row r="984" spans="2:2" x14ac:dyDescent="0.2">
      <c r="B984" s="29"/>
    </row>
    <row r="985" spans="2:2" x14ac:dyDescent="0.2">
      <c r="B985" s="29"/>
    </row>
    <row r="986" spans="2:2" x14ac:dyDescent="0.2">
      <c r="B986" s="29"/>
    </row>
    <row r="987" spans="2:2" x14ac:dyDescent="0.2">
      <c r="B987" s="29"/>
    </row>
    <row r="988" spans="2:2" x14ac:dyDescent="0.2">
      <c r="B988" s="29"/>
    </row>
    <row r="989" spans="2:2" x14ac:dyDescent="0.2">
      <c r="B989" s="29"/>
    </row>
    <row r="990" spans="2:2" x14ac:dyDescent="0.2">
      <c r="B990" s="29"/>
    </row>
    <row r="991" spans="2:2" x14ac:dyDescent="0.2">
      <c r="B991" s="29"/>
    </row>
    <row r="992" spans="2:2" x14ac:dyDescent="0.2">
      <c r="B992" s="29"/>
    </row>
    <row r="993" spans="2:2" x14ac:dyDescent="0.2">
      <c r="B993" s="29"/>
    </row>
    <row r="994" spans="2:2" x14ac:dyDescent="0.2">
      <c r="B994" s="29"/>
    </row>
    <row r="995" spans="2:2" x14ac:dyDescent="0.2">
      <c r="B995" s="29"/>
    </row>
    <row r="996" spans="2:2" x14ac:dyDescent="0.2">
      <c r="B996" s="29"/>
    </row>
    <row r="997" spans="2:2" x14ac:dyDescent="0.2">
      <c r="B997" s="29"/>
    </row>
    <row r="998" spans="2:2" x14ac:dyDescent="0.2">
      <c r="B998" s="29"/>
    </row>
    <row r="999" spans="2:2" x14ac:dyDescent="0.2">
      <c r="B999" s="29"/>
    </row>
    <row r="1000" spans="2:2" x14ac:dyDescent="0.2">
      <c r="B1000" s="29"/>
    </row>
    <row r="1001" spans="2:2" x14ac:dyDescent="0.2">
      <c r="B1001" s="29"/>
    </row>
    <row r="1002" spans="2:2" x14ac:dyDescent="0.2">
      <c r="B1002" s="29"/>
    </row>
    <row r="1003" spans="2:2" x14ac:dyDescent="0.2">
      <c r="B1003" s="29"/>
    </row>
    <row r="1004" spans="2:2" x14ac:dyDescent="0.2">
      <c r="B1004" s="29"/>
    </row>
    <row r="1005" spans="2:2" x14ac:dyDescent="0.2">
      <c r="B1005" s="29"/>
    </row>
    <row r="1006" spans="2:2" x14ac:dyDescent="0.2">
      <c r="B1006" s="29"/>
    </row>
    <row r="1007" spans="2:2" x14ac:dyDescent="0.2">
      <c r="B1007" s="29"/>
    </row>
    <row r="1008" spans="2:2" x14ac:dyDescent="0.2">
      <c r="B1008" s="29"/>
    </row>
    <row r="1009" spans="2:2" x14ac:dyDescent="0.2">
      <c r="B1009" s="29"/>
    </row>
    <row r="1010" spans="2:2" x14ac:dyDescent="0.2">
      <c r="B1010" s="29"/>
    </row>
    <row r="1011" spans="2:2" x14ac:dyDescent="0.2">
      <c r="B1011" s="29"/>
    </row>
    <row r="1012" spans="2:2" x14ac:dyDescent="0.2">
      <c r="B1012" s="29"/>
    </row>
    <row r="1013" spans="2:2" x14ac:dyDescent="0.2">
      <c r="B1013" s="29"/>
    </row>
    <row r="1014" spans="2:2" x14ac:dyDescent="0.2">
      <c r="B1014" s="29"/>
    </row>
    <row r="1015" spans="2:2" x14ac:dyDescent="0.2">
      <c r="B1015" s="29"/>
    </row>
    <row r="1016" spans="2:2" x14ac:dyDescent="0.2">
      <c r="B1016" s="29"/>
    </row>
    <row r="1017" spans="2:2" x14ac:dyDescent="0.2">
      <c r="B1017" s="29"/>
    </row>
    <row r="1018" spans="2:2" x14ac:dyDescent="0.2">
      <c r="B1018" s="29"/>
    </row>
    <row r="1019" spans="2:2" x14ac:dyDescent="0.2">
      <c r="B1019" s="29"/>
    </row>
    <row r="1020" spans="2:2" x14ac:dyDescent="0.2">
      <c r="B1020" s="29"/>
    </row>
    <row r="1021" spans="2:2" x14ac:dyDescent="0.2">
      <c r="B1021" s="29"/>
    </row>
    <row r="1022" spans="2:2" x14ac:dyDescent="0.2">
      <c r="B1022" s="29"/>
    </row>
    <row r="1023" spans="2:2" x14ac:dyDescent="0.2">
      <c r="B1023" s="29"/>
    </row>
    <row r="1024" spans="2:2" x14ac:dyDescent="0.2">
      <c r="B1024" s="29"/>
    </row>
    <row r="1025" spans="2:2" x14ac:dyDescent="0.2">
      <c r="B1025" s="29"/>
    </row>
    <row r="1026" spans="2:2" x14ac:dyDescent="0.2">
      <c r="B1026" s="29"/>
    </row>
    <row r="1027" spans="2:2" x14ac:dyDescent="0.2">
      <c r="B1027" s="29"/>
    </row>
    <row r="1028" spans="2:2" x14ac:dyDescent="0.2">
      <c r="B1028" s="29"/>
    </row>
    <row r="1029" spans="2:2" x14ac:dyDescent="0.2">
      <c r="B1029" s="29"/>
    </row>
    <row r="1030" spans="2:2" x14ac:dyDescent="0.2">
      <c r="B1030" s="29"/>
    </row>
    <row r="1031" spans="2:2" x14ac:dyDescent="0.2">
      <c r="B1031" s="29"/>
    </row>
    <row r="1032" spans="2:2" x14ac:dyDescent="0.2">
      <c r="B1032" s="29"/>
    </row>
    <row r="1033" spans="2:2" x14ac:dyDescent="0.2">
      <c r="B1033" s="29"/>
    </row>
    <row r="1034" spans="2:2" x14ac:dyDescent="0.2">
      <c r="B1034" s="29"/>
    </row>
    <row r="1035" spans="2:2" x14ac:dyDescent="0.2">
      <c r="B1035" s="29"/>
    </row>
    <row r="1036" spans="2:2" x14ac:dyDescent="0.2">
      <c r="B1036" s="29"/>
    </row>
    <row r="1037" spans="2:2" x14ac:dyDescent="0.2">
      <c r="B1037" s="29"/>
    </row>
    <row r="1038" spans="2:2" x14ac:dyDescent="0.2">
      <c r="B1038" s="29"/>
    </row>
    <row r="1039" spans="2:2" x14ac:dyDescent="0.2">
      <c r="B1039" s="29"/>
    </row>
    <row r="1040" spans="2:2" x14ac:dyDescent="0.2">
      <c r="B1040" s="29"/>
    </row>
    <row r="1041" spans="2:2" x14ac:dyDescent="0.2">
      <c r="B1041" s="29"/>
    </row>
    <row r="1042" spans="2:2" x14ac:dyDescent="0.2">
      <c r="B1042" s="29"/>
    </row>
    <row r="1043" spans="2:2" x14ac:dyDescent="0.2">
      <c r="B1043" s="29"/>
    </row>
    <row r="1044" spans="2:2" x14ac:dyDescent="0.2">
      <c r="B1044" s="29"/>
    </row>
    <row r="1045" spans="2:2" x14ac:dyDescent="0.2">
      <c r="B1045" s="29"/>
    </row>
    <row r="1046" spans="2:2" x14ac:dyDescent="0.2">
      <c r="B1046" s="29"/>
    </row>
    <row r="1047" spans="2:2" x14ac:dyDescent="0.2">
      <c r="B1047" s="29"/>
    </row>
    <row r="1048" spans="2:2" x14ac:dyDescent="0.2">
      <c r="B1048" s="29"/>
    </row>
    <row r="1049" spans="2:2" x14ac:dyDescent="0.2">
      <c r="B1049" s="29"/>
    </row>
    <row r="1050" spans="2:2" x14ac:dyDescent="0.2">
      <c r="B1050" s="29"/>
    </row>
    <row r="1051" spans="2:2" x14ac:dyDescent="0.2">
      <c r="B1051" s="29"/>
    </row>
    <row r="1052" spans="2:2" x14ac:dyDescent="0.2">
      <c r="B1052" s="29"/>
    </row>
    <row r="1053" spans="2:2" x14ac:dyDescent="0.2">
      <c r="B1053" s="29"/>
    </row>
    <row r="1054" spans="2:2" x14ac:dyDescent="0.2">
      <c r="B1054" s="29"/>
    </row>
    <row r="1055" spans="2:2" x14ac:dyDescent="0.2">
      <c r="B1055" s="29"/>
    </row>
    <row r="1056" spans="2:2" x14ac:dyDescent="0.2">
      <c r="B1056" s="29"/>
    </row>
    <row r="1057" spans="2:2" x14ac:dyDescent="0.2">
      <c r="B1057" s="29"/>
    </row>
    <row r="1058" spans="2:2" x14ac:dyDescent="0.2">
      <c r="B1058" s="29"/>
    </row>
    <row r="1059" spans="2:2" x14ac:dyDescent="0.2">
      <c r="B1059" s="29"/>
    </row>
    <row r="1060" spans="2:2" x14ac:dyDescent="0.2">
      <c r="B1060" s="29"/>
    </row>
    <row r="1061" spans="2:2" x14ac:dyDescent="0.2">
      <c r="B1061" s="29"/>
    </row>
    <row r="1062" spans="2:2" x14ac:dyDescent="0.2">
      <c r="B1062" s="29"/>
    </row>
    <row r="1063" spans="2:2" x14ac:dyDescent="0.2">
      <c r="B1063" s="29"/>
    </row>
    <row r="1064" spans="2:2" x14ac:dyDescent="0.2">
      <c r="B1064" s="29"/>
    </row>
    <row r="1065" spans="2:2" x14ac:dyDescent="0.2">
      <c r="B1065" s="29"/>
    </row>
    <row r="1066" spans="2:2" x14ac:dyDescent="0.2">
      <c r="B1066" s="29"/>
    </row>
    <row r="1067" spans="2:2" x14ac:dyDescent="0.2">
      <c r="B1067" s="29"/>
    </row>
    <row r="1068" spans="2:2" x14ac:dyDescent="0.2">
      <c r="B1068" s="29"/>
    </row>
    <row r="1069" spans="2:2" x14ac:dyDescent="0.2">
      <c r="B1069" s="29"/>
    </row>
    <row r="1070" spans="2:2" x14ac:dyDescent="0.2">
      <c r="B1070" s="29"/>
    </row>
    <row r="1071" spans="2:2" x14ac:dyDescent="0.2">
      <c r="B1071" s="29"/>
    </row>
    <row r="1072" spans="2:2" x14ac:dyDescent="0.2">
      <c r="B1072" s="29"/>
    </row>
    <row r="1073" spans="2:2" x14ac:dyDescent="0.2">
      <c r="B1073" s="29"/>
    </row>
    <row r="1074" spans="2:2" x14ac:dyDescent="0.2">
      <c r="B1074" s="29"/>
    </row>
    <row r="1075" spans="2:2" x14ac:dyDescent="0.2">
      <c r="B1075" s="29"/>
    </row>
    <row r="1076" spans="2:2" x14ac:dyDescent="0.2">
      <c r="B1076" s="29"/>
    </row>
    <row r="1077" spans="2:2" x14ac:dyDescent="0.2">
      <c r="B1077" s="29"/>
    </row>
    <row r="1078" spans="2:2" x14ac:dyDescent="0.2">
      <c r="B1078" s="29"/>
    </row>
    <row r="1079" spans="2:2" x14ac:dyDescent="0.2">
      <c r="B1079" s="29"/>
    </row>
    <row r="1080" spans="2:2" x14ac:dyDescent="0.2">
      <c r="B1080" s="29"/>
    </row>
    <row r="1081" spans="2:2" x14ac:dyDescent="0.2">
      <c r="B1081" s="29"/>
    </row>
    <row r="1082" spans="2:2" x14ac:dyDescent="0.2">
      <c r="B1082" s="29"/>
    </row>
    <row r="1083" spans="2:2" x14ac:dyDescent="0.2">
      <c r="B1083" s="29"/>
    </row>
    <row r="1084" spans="2:2" x14ac:dyDescent="0.2">
      <c r="B1084" s="29"/>
    </row>
    <row r="1085" spans="2:2" x14ac:dyDescent="0.2">
      <c r="B1085" s="29"/>
    </row>
    <row r="1086" spans="2:2" x14ac:dyDescent="0.2">
      <c r="B1086" s="29"/>
    </row>
    <row r="1087" spans="2:2" x14ac:dyDescent="0.2">
      <c r="B1087" s="29"/>
    </row>
    <row r="1088" spans="2:2" x14ac:dyDescent="0.2">
      <c r="B1088" s="29"/>
    </row>
    <row r="1089" spans="2:2" x14ac:dyDescent="0.2">
      <c r="B1089" s="29"/>
    </row>
    <row r="1090" spans="2:2" x14ac:dyDescent="0.2">
      <c r="B1090" s="29"/>
    </row>
    <row r="1091" spans="2:2" x14ac:dyDescent="0.2">
      <c r="B1091" s="29"/>
    </row>
    <row r="1092" spans="2:2" x14ac:dyDescent="0.2">
      <c r="B1092" s="29"/>
    </row>
    <row r="1093" spans="2:2" x14ac:dyDescent="0.2">
      <c r="B1093" s="29"/>
    </row>
    <row r="1094" spans="2:2" x14ac:dyDescent="0.2">
      <c r="B1094" s="29"/>
    </row>
  </sheetData>
  <mergeCells count="2">
    <mergeCell ref="A27:XFD27"/>
    <mergeCell ref="A11:C11"/>
  </mergeCells>
  <pageMargins left="0.78740157480314965" right="0.39370078740157483" top="0.72" bottom="0.74803149606299213" header="0.31496062992125984" footer="0.31496062992125984"/>
  <pageSetup paperSize="9" scale="92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D1094"/>
  <sheetViews>
    <sheetView view="pageBreakPreview" zoomScaleSheetLayoutView="100" workbookViewId="0">
      <selection activeCell="A5" sqref="A5"/>
    </sheetView>
  </sheetViews>
  <sheetFormatPr defaultColWidth="25.7109375" defaultRowHeight="12.75" x14ac:dyDescent="0.2"/>
  <cols>
    <col min="1" max="1" width="20.7109375" style="1" customWidth="1"/>
    <col min="2" max="2" width="46.140625" style="2" customWidth="1"/>
    <col min="3" max="4" width="17.140625" style="3" customWidth="1"/>
    <col min="5" max="16384" width="25.7109375" style="3"/>
  </cols>
  <sheetData>
    <row r="1" spans="1:4" x14ac:dyDescent="0.2">
      <c r="A1" s="150"/>
      <c r="B1" s="151"/>
      <c r="C1" s="34"/>
      <c r="D1" s="160" t="s">
        <v>96</v>
      </c>
    </row>
    <row r="2" spans="1:4" x14ac:dyDescent="0.2">
      <c r="A2" s="154"/>
      <c r="B2" s="151"/>
      <c r="C2" s="34"/>
      <c r="D2" s="160" t="s">
        <v>192</v>
      </c>
    </row>
    <row r="3" spans="1:4" x14ac:dyDescent="0.2">
      <c r="A3" s="154"/>
      <c r="B3" s="34"/>
      <c r="C3" s="162"/>
      <c r="D3" s="160" t="s">
        <v>193</v>
      </c>
    </row>
    <row r="4" spans="1:4" x14ac:dyDescent="0.2">
      <c r="A4" s="154"/>
      <c r="B4" s="34"/>
      <c r="C4" s="162"/>
      <c r="D4" s="163" t="s">
        <v>209</v>
      </c>
    </row>
    <row r="5" spans="1:4" x14ac:dyDescent="0.2">
      <c r="A5" s="154"/>
      <c r="B5" s="34" t="s">
        <v>216</v>
      </c>
      <c r="C5" s="162"/>
      <c r="D5" s="160"/>
    </row>
    <row r="6" spans="1:4" x14ac:dyDescent="0.2">
      <c r="A6" s="154"/>
      <c r="B6" s="34"/>
      <c r="C6" s="162"/>
      <c r="D6" s="160" t="s">
        <v>210</v>
      </c>
    </row>
    <row r="7" spans="1:4" x14ac:dyDescent="0.2">
      <c r="A7" s="154"/>
      <c r="B7" s="34"/>
      <c r="C7" s="162"/>
      <c r="D7" s="160" t="s">
        <v>195</v>
      </c>
    </row>
    <row r="8" spans="1:4" s="4" customFormat="1" ht="15.6" customHeight="1" x14ac:dyDescent="0.2">
      <c r="B8" s="5"/>
      <c r="D8" s="163" t="s">
        <v>209</v>
      </c>
    </row>
    <row r="9" spans="1:4" x14ac:dyDescent="0.2">
      <c r="A9" s="154"/>
      <c r="B9" s="163"/>
      <c r="C9" s="163"/>
      <c r="D9" s="160" t="s">
        <v>196</v>
      </c>
    </row>
    <row r="10" spans="1:4" x14ac:dyDescent="0.2">
      <c r="A10" s="154"/>
      <c r="B10" s="156"/>
      <c r="C10" s="163"/>
      <c r="D10" s="34"/>
    </row>
    <row r="11" spans="1:4" ht="18.75" customHeight="1" x14ac:dyDescent="0.2">
      <c r="A11" s="173" t="s">
        <v>11</v>
      </c>
      <c r="B11" s="173"/>
      <c r="C11" s="173"/>
      <c r="D11" s="173"/>
    </row>
    <row r="12" spans="1:4" ht="18.75" customHeight="1" x14ac:dyDescent="0.2">
      <c r="A12" s="176" t="s">
        <v>113</v>
      </c>
      <c r="B12" s="176"/>
      <c r="C12" s="176"/>
      <c r="D12" s="176"/>
    </row>
    <row r="13" spans="1:4" x14ac:dyDescent="0.2">
      <c r="A13" s="43"/>
      <c r="B13" s="30"/>
      <c r="D13" s="7" t="s">
        <v>0</v>
      </c>
    </row>
    <row r="14" spans="1:4" ht="15" customHeight="1" x14ac:dyDescent="0.2">
      <c r="A14" s="174" t="s">
        <v>1</v>
      </c>
      <c r="B14" s="174" t="s">
        <v>2</v>
      </c>
      <c r="C14" s="177" t="s">
        <v>3</v>
      </c>
      <c r="D14" s="178"/>
    </row>
    <row r="15" spans="1:4" ht="22.5" customHeight="1" x14ac:dyDescent="0.2">
      <c r="A15" s="175"/>
      <c r="B15" s="175"/>
      <c r="C15" s="59" t="s">
        <v>102</v>
      </c>
      <c r="D15" s="69" t="s">
        <v>114</v>
      </c>
    </row>
    <row r="16" spans="1:4" s="12" customFormat="1" ht="36" customHeight="1" x14ac:dyDescent="0.2">
      <c r="A16" s="9"/>
      <c r="B16" s="10" t="s">
        <v>4</v>
      </c>
      <c r="C16" s="11">
        <v>-552600.19999999995</v>
      </c>
      <c r="D16" s="11">
        <v>-1124254.2</v>
      </c>
    </row>
    <row r="17" spans="1:4" s="12" customFormat="1" ht="36" customHeight="1" x14ac:dyDescent="0.2">
      <c r="A17" s="15" t="s">
        <v>5</v>
      </c>
      <c r="B17" s="14" t="s">
        <v>99</v>
      </c>
      <c r="C17" s="31">
        <v>0</v>
      </c>
      <c r="D17" s="31">
        <v>0</v>
      </c>
    </row>
    <row r="18" spans="1:4" ht="53.25" customHeight="1" x14ac:dyDescent="0.2">
      <c r="A18" s="15" t="s">
        <v>6</v>
      </c>
      <c r="B18" s="16" t="s">
        <v>116</v>
      </c>
      <c r="C18" s="17">
        <v>585000</v>
      </c>
      <c r="D18" s="17">
        <v>585000</v>
      </c>
    </row>
    <row r="19" spans="1:4" ht="53.25" customHeight="1" x14ac:dyDescent="0.2">
      <c r="A19" s="15" t="s">
        <v>7</v>
      </c>
      <c r="B19" s="16" t="s">
        <v>97</v>
      </c>
      <c r="C19" s="17">
        <v>-585000</v>
      </c>
      <c r="D19" s="17">
        <v>-585000</v>
      </c>
    </row>
    <row r="20" spans="1:4" s="34" customFormat="1" ht="36" customHeight="1" x14ac:dyDescent="0.2">
      <c r="A20" s="32" t="s">
        <v>8</v>
      </c>
      <c r="B20" s="19" t="s">
        <v>98</v>
      </c>
      <c r="C20" s="33">
        <v>-578237.69999999995</v>
      </c>
      <c r="D20" s="33">
        <v>-1149891.7</v>
      </c>
    </row>
    <row r="21" spans="1:4" ht="87" customHeight="1" x14ac:dyDescent="0.2">
      <c r="A21" s="15" t="s">
        <v>9</v>
      </c>
      <c r="B21" s="16" t="s">
        <v>117</v>
      </c>
      <c r="C21" s="22">
        <v>0</v>
      </c>
      <c r="D21" s="22">
        <v>0</v>
      </c>
    </row>
    <row r="22" spans="1:4" ht="87" customHeight="1" x14ac:dyDescent="0.2">
      <c r="A22" s="15" t="s">
        <v>10</v>
      </c>
      <c r="B22" s="16" t="s">
        <v>118</v>
      </c>
      <c r="C22" s="17">
        <v>-578237.69999999995</v>
      </c>
      <c r="D22" s="17">
        <v>-1149891.7</v>
      </c>
    </row>
    <row r="23" spans="1:4" ht="33" x14ac:dyDescent="0.2">
      <c r="A23" s="63" t="s">
        <v>107</v>
      </c>
      <c r="B23" s="14" t="s">
        <v>108</v>
      </c>
      <c r="C23" s="20">
        <v>25637.5</v>
      </c>
      <c r="D23" s="20">
        <v>25637.5</v>
      </c>
    </row>
    <row r="24" spans="1:4" ht="72.75" customHeight="1" x14ac:dyDescent="0.2">
      <c r="A24" s="15" t="s">
        <v>109</v>
      </c>
      <c r="B24" s="16" t="s">
        <v>119</v>
      </c>
      <c r="C24" s="24">
        <v>25637.5</v>
      </c>
      <c r="D24" s="24">
        <v>25637.5</v>
      </c>
    </row>
    <row r="25" spans="1:4" ht="18" customHeight="1" x14ac:dyDescent="0.2">
      <c r="A25" s="57"/>
      <c r="B25" s="70"/>
      <c r="C25" s="71"/>
      <c r="D25" s="71"/>
    </row>
    <row r="26" spans="1:4" ht="18" customHeight="1" x14ac:dyDescent="0.2">
      <c r="A26" s="57"/>
      <c r="B26" s="70"/>
      <c r="C26" s="71"/>
      <c r="D26" s="71"/>
    </row>
    <row r="27" spans="1:4" s="41" customFormat="1" ht="18" customHeight="1" x14ac:dyDescent="0.25">
      <c r="A27" s="35"/>
      <c r="B27" s="39"/>
      <c r="C27" s="40"/>
      <c r="D27" s="40"/>
    </row>
    <row r="28" spans="1:4" s="52" customFormat="1" ht="18" customHeight="1" x14ac:dyDescent="0.3">
      <c r="A28" s="50" t="s">
        <v>104</v>
      </c>
      <c r="B28" s="51"/>
    </row>
    <row r="29" spans="1:4" s="52" customFormat="1" ht="18.75" x14ac:dyDescent="0.3">
      <c r="A29" s="50" t="s">
        <v>103</v>
      </c>
      <c r="B29" s="53"/>
      <c r="D29" s="54" t="s">
        <v>100</v>
      </c>
    </row>
    <row r="30" spans="1:4" ht="16.5" x14ac:dyDescent="0.2">
      <c r="C30" s="27"/>
      <c r="D30" s="27"/>
    </row>
    <row r="31" spans="1:4" x14ac:dyDescent="0.2">
      <c r="B31" s="28"/>
    </row>
    <row r="32" spans="1:4" x14ac:dyDescent="0.2">
      <c r="B32" s="28"/>
    </row>
    <row r="33" spans="2:2" x14ac:dyDescent="0.2">
      <c r="B33" s="28"/>
    </row>
    <row r="34" spans="2:2" x14ac:dyDescent="0.2">
      <c r="B34" s="28"/>
    </row>
    <row r="35" spans="2:2" x14ac:dyDescent="0.2">
      <c r="B35" s="28"/>
    </row>
    <row r="36" spans="2:2" x14ac:dyDescent="0.2">
      <c r="B36" s="28"/>
    </row>
    <row r="37" spans="2:2" x14ac:dyDescent="0.2">
      <c r="B37" s="28"/>
    </row>
    <row r="38" spans="2:2" x14ac:dyDescent="0.2">
      <c r="B38" s="28"/>
    </row>
    <row r="39" spans="2:2" x14ac:dyDescent="0.2">
      <c r="B39" s="28"/>
    </row>
    <row r="40" spans="2:2" x14ac:dyDescent="0.2">
      <c r="B40" s="28"/>
    </row>
    <row r="41" spans="2:2" x14ac:dyDescent="0.2">
      <c r="B41" s="28"/>
    </row>
    <row r="42" spans="2:2" x14ac:dyDescent="0.2">
      <c r="B42" s="28"/>
    </row>
    <row r="43" spans="2:2" x14ac:dyDescent="0.2">
      <c r="B43" s="28"/>
    </row>
    <row r="44" spans="2:2" x14ac:dyDescent="0.2">
      <c r="B44" s="28"/>
    </row>
    <row r="45" spans="2:2" x14ac:dyDescent="0.2">
      <c r="B45" s="28"/>
    </row>
    <row r="46" spans="2:2" x14ac:dyDescent="0.2">
      <c r="B46" s="28"/>
    </row>
    <row r="47" spans="2:2" x14ac:dyDescent="0.2">
      <c r="B47" s="28"/>
    </row>
    <row r="48" spans="2:2" x14ac:dyDescent="0.2">
      <c r="B48" s="28"/>
    </row>
    <row r="49" spans="2:2" x14ac:dyDescent="0.2">
      <c r="B49" s="28"/>
    </row>
    <row r="50" spans="2:2" x14ac:dyDescent="0.2">
      <c r="B50" s="28"/>
    </row>
    <row r="51" spans="2:2" x14ac:dyDescent="0.2">
      <c r="B51" s="28"/>
    </row>
    <row r="52" spans="2:2" x14ac:dyDescent="0.2">
      <c r="B52" s="28"/>
    </row>
    <row r="53" spans="2:2" x14ac:dyDescent="0.2">
      <c r="B53" s="28"/>
    </row>
    <row r="54" spans="2:2" x14ac:dyDescent="0.2">
      <c r="B54" s="28"/>
    </row>
    <row r="55" spans="2:2" x14ac:dyDescent="0.2">
      <c r="B55" s="28"/>
    </row>
    <row r="56" spans="2:2" x14ac:dyDescent="0.2">
      <c r="B56" s="28"/>
    </row>
    <row r="57" spans="2:2" x14ac:dyDescent="0.2">
      <c r="B57" s="28"/>
    </row>
    <row r="58" spans="2:2" x14ac:dyDescent="0.2">
      <c r="B58" s="28"/>
    </row>
    <row r="59" spans="2:2" x14ac:dyDescent="0.2">
      <c r="B59" s="28"/>
    </row>
    <row r="60" spans="2:2" x14ac:dyDescent="0.2">
      <c r="B60" s="28"/>
    </row>
    <row r="61" spans="2:2" x14ac:dyDescent="0.2">
      <c r="B61" s="28"/>
    </row>
    <row r="62" spans="2:2" x14ac:dyDescent="0.2">
      <c r="B62" s="28"/>
    </row>
    <row r="63" spans="2:2" x14ac:dyDescent="0.2">
      <c r="B63" s="28"/>
    </row>
    <row r="64" spans="2:2" x14ac:dyDescent="0.2">
      <c r="B64" s="28"/>
    </row>
    <row r="65" spans="2:2" x14ac:dyDescent="0.2">
      <c r="B65" s="28"/>
    </row>
    <row r="66" spans="2:2" x14ac:dyDescent="0.2">
      <c r="B66" s="28"/>
    </row>
    <row r="67" spans="2:2" x14ac:dyDescent="0.2">
      <c r="B67" s="28"/>
    </row>
    <row r="68" spans="2:2" x14ac:dyDescent="0.2">
      <c r="B68" s="28"/>
    </row>
    <row r="69" spans="2:2" x14ac:dyDescent="0.2">
      <c r="B69" s="28"/>
    </row>
    <row r="70" spans="2:2" x14ac:dyDescent="0.2">
      <c r="B70" s="28"/>
    </row>
    <row r="71" spans="2:2" x14ac:dyDescent="0.2">
      <c r="B71" s="28"/>
    </row>
    <row r="72" spans="2:2" x14ac:dyDescent="0.2">
      <c r="B72" s="28"/>
    </row>
    <row r="73" spans="2:2" x14ac:dyDescent="0.2">
      <c r="B73" s="28"/>
    </row>
    <row r="74" spans="2:2" x14ac:dyDescent="0.2">
      <c r="B74" s="28"/>
    </row>
    <row r="75" spans="2:2" x14ac:dyDescent="0.2">
      <c r="B75" s="28"/>
    </row>
    <row r="76" spans="2:2" x14ac:dyDescent="0.2">
      <c r="B76" s="28"/>
    </row>
    <row r="77" spans="2:2" x14ac:dyDescent="0.2">
      <c r="B77" s="28"/>
    </row>
    <row r="78" spans="2:2" x14ac:dyDescent="0.2">
      <c r="B78" s="28"/>
    </row>
    <row r="79" spans="2:2" x14ac:dyDescent="0.2">
      <c r="B79" s="28"/>
    </row>
    <row r="80" spans="2:2" x14ac:dyDescent="0.2">
      <c r="B80" s="28"/>
    </row>
    <row r="81" spans="2:2" x14ac:dyDescent="0.2">
      <c r="B81" s="28"/>
    </row>
    <row r="82" spans="2:2" x14ac:dyDescent="0.2">
      <c r="B82" s="28"/>
    </row>
    <row r="83" spans="2:2" x14ac:dyDescent="0.2">
      <c r="B83" s="28"/>
    </row>
    <row r="84" spans="2:2" x14ac:dyDescent="0.2">
      <c r="B84" s="28"/>
    </row>
    <row r="85" spans="2:2" x14ac:dyDescent="0.2">
      <c r="B85" s="28"/>
    </row>
    <row r="86" spans="2:2" x14ac:dyDescent="0.2">
      <c r="B86" s="28"/>
    </row>
    <row r="87" spans="2:2" x14ac:dyDescent="0.2">
      <c r="B87" s="28"/>
    </row>
    <row r="88" spans="2:2" x14ac:dyDescent="0.2">
      <c r="B88" s="28"/>
    </row>
    <row r="89" spans="2:2" x14ac:dyDescent="0.2">
      <c r="B89" s="28"/>
    </row>
    <row r="90" spans="2:2" x14ac:dyDescent="0.2">
      <c r="B90" s="28"/>
    </row>
    <row r="91" spans="2:2" x14ac:dyDescent="0.2">
      <c r="B91" s="28"/>
    </row>
    <row r="92" spans="2:2" x14ac:dyDescent="0.2">
      <c r="B92" s="28"/>
    </row>
    <row r="93" spans="2:2" x14ac:dyDescent="0.2">
      <c r="B93" s="28"/>
    </row>
    <row r="94" spans="2:2" x14ac:dyDescent="0.2">
      <c r="B94" s="28"/>
    </row>
    <row r="95" spans="2:2" x14ac:dyDescent="0.2">
      <c r="B95" s="28"/>
    </row>
    <row r="96" spans="2:2" x14ac:dyDescent="0.2">
      <c r="B96" s="28"/>
    </row>
    <row r="97" spans="2:2" x14ac:dyDescent="0.2">
      <c r="B97" s="28"/>
    </row>
    <row r="98" spans="2:2" x14ac:dyDescent="0.2">
      <c r="B98" s="28"/>
    </row>
    <row r="99" spans="2:2" x14ac:dyDescent="0.2">
      <c r="B99" s="28"/>
    </row>
    <row r="100" spans="2:2" x14ac:dyDescent="0.2">
      <c r="B100" s="28"/>
    </row>
    <row r="101" spans="2:2" x14ac:dyDescent="0.2">
      <c r="B101" s="28"/>
    </row>
    <row r="102" spans="2:2" x14ac:dyDescent="0.2">
      <c r="B102" s="28"/>
    </row>
    <row r="103" spans="2:2" x14ac:dyDescent="0.2">
      <c r="B103" s="28"/>
    </row>
    <row r="104" spans="2:2" x14ac:dyDescent="0.2">
      <c r="B104" s="28"/>
    </row>
    <row r="105" spans="2:2" x14ac:dyDescent="0.2">
      <c r="B105" s="28"/>
    </row>
    <row r="106" spans="2:2" x14ac:dyDescent="0.2">
      <c r="B106" s="28"/>
    </row>
    <row r="107" spans="2:2" x14ac:dyDescent="0.2">
      <c r="B107" s="28"/>
    </row>
    <row r="108" spans="2:2" x14ac:dyDescent="0.2">
      <c r="B108" s="28"/>
    </row>
    <row r="109" spans="2:2" x14ac:dyDescent="0.2">
      <c r="B109" s="28"/>
    </row>
    <row r="110" spans="2:2" x14ac:dyDescent="0.2">
      <c r="B110" s="28"/>
    </row>
    <row r="111" spans="2:2" x14ac:dyDescent="0.2">
      <c r="B111" s="28"/>
    </row>
    <row r="112" spans="2:2" x14ac:dyDescent="0.2">
      <c r="B112" s="28"/>
    </row>
    <row r="113" spans="2:2" x14ac:dyDescent="0.2">
      <c r="B113" s="28"/>
    </row>
    <row r="114" spans="2:2" x14ac:dyDescent="0.2">
      <c r="B114" s="28"/>
    </row>
    <row r="115" spans="2:2" x14ac:dyDescent="0.2">
      <c r="B115" s="28"/>
    </row>
    <row r="116" spans="2:2" x14ac:dyDescent="0.2">
      <c r="B116" s="28"/>
    </row>
    <row r="117" spans="2:2" x14ac:dyDescent="0.2">
      <c r="B117" s="28"/>
    </row>
    <row r="118" spans="2:2" x14ac:dyDescent="0.2">
      <c r="B118" s="28"/>
    </row>
    <row r="119" spans="2:2" x14ac:dyDescent="0.2">
      <c r="B119" s="28"/>
    </row>
    <row r="120" spans="2:2" x14ac:dyDescent="0.2">
      <c r="B120" s="28"/>
    </row>
    <row r="121" spans="2:2" x14ac:dyDescent="0.2">
      <c r="B121" s="28"/>
    </row>
    <row r="122" spans="2:2" x14ac:dyDescent="0.2">
      <c r="B122" s="28"/>
    </row>
    <row r="123" spans="2:2" x14ac:dyDescent="0.2">
      <c r="B123" s="28"/>
    </row>
    <row r="124" spans="2:2" x14ac:dyDescent="0.2">
      <c r="B124" s="28"/>
    </row>
    <row r="125" spans="2:2" x14ac:dyDescent="0.2">
      <c r="B125" s="28"/>
    </row>
    <row r="126" spans="2:2" x14ac:dyDescent="0.2">
      <c r="B126" s="28"/>
    </row>
    <row r="127" spans="2:2" x14ac:dyDescent="0.2">
      <c r="B127" s="28"/>
    </row>
    <row r="128" spans="2:2" x14ac:dyDescent="0.2">
      <c r="B128" s="28"/>
    </row>
    <row r="129" spans="2:2" x14ac:dyDescent="0.2">
      <c r="B129" s="28"/>
    </row>
    <row r="130" spans="2:2" x14ac:dyDescent="0.2">
      <c r="B130" s="28"/>
    </row>
    <row r="131" spans="2:2" x14ac:dyDescent="0.2">
      <c r="B131" s="28"/>
    </row>
    <row r="132" spans="2:2" x14ac:dyDescent="0.2">
      <c r="B132" s="28"/>
    </row>
    <row r="133" spans="2:2" x14ac:dyDescent="0.2">
      <c r="B133" s="28"/>
    </row>
    <row r="134" spans="2:2" x14ac:dyDescent="0.2">
      <c r="B134" s="28"/>
    </row>
    <row r="135" spans="2:2" x14ac:dyDescent="0.2">
      <c r="B135" s="28"/>
    </row>
    <row r="136" spans="2:2" x14ac:dyDescent="0.2">
      <c r="B136" s="28"/>
    </row>
    <row r="137" spans="2:2" x14ac:dyDescent="0.2">
      <c r="B137" s="28"/>
    </row>
    <row r="138" spans="2:2" x14ac:dyDescent="0.2">
      <c r="B138" s="28"/>
    </row>
    <row r="139" spans="2:2" x14ac:dyDescent="0.2">
      <c r="B139" s="28"/>
    </row>
    <row r="140" spans="2:2" x14ac:dyDescent="0.2">
      <c r="B140" s="28"/>
    </row>
    <row r="141" spans="2:2" x14ac:dyDescent="0.2">
      <c r="B141" s="28"/>
    </row>
    <row r="142" spans="2:2" x14ac:dyDescent="0.2">
      <c r="B142" s="28"/>
    </row>
    <row r="143" spans="2:2" x14ac:dyDescent="0.2">
      <c r="B143" s="28"/>
    </row>
    <row r="144" spans="2:2" x14ac:dyDescent="0.2">
      <c r="B144" s="28"/>
    </row>
    <row r="145" spans="2:2" x14ac:dyDescent="0.2">
      <c r="B145" s="28"/>
    </row>
    <row r="146" spans="2:2" x14ac:dyDescent="0.2">
      <c r="B146" s="28"/>
    </row>
    <row r="147" spans="2:2" x14ac:dyDescent="0.2">
      <c r="B147" s="28"/>
    </row>
    <row r="148" spans="2:2" x14ac:dyDescent="0.2">
      <c r="B148" s="28"/>
    </row>
    <row r="149" spans="2:2" x14ac:dyDescent="0.2">
      <c r="B149" s="28"/>
    </row>
    <row r="150" spans="2:2" x14ac:dyDescent="0.2">
      <c r="B150" s="28"/>
    </row>
    <row r="151" spans="2:2" x14ac:dyDescent="0.2">
      <c r="B151" s="28"/>
    </row>
    <row r="152" spans="2:2" x14ac:dyDescent="0.2">
      <c r="B152" s="28"/>
    </row>
    <row r="153" spans="2:2" x14ac:dyDescent="0.2">
      <c r="B153" s="28"/>
    </row>
    <row r="154" spans="2:2" x14ac:dyDescent="0.2">
      <c r="B154" s="28"/>
    </row>
    <row r="155" spans="2:2" x14ac:dyDescent="0.2">
      <c r="B155" s="29"/>
    </row>
    <row r="156" spans="2:2" x14ac:dyDescent="0.2">
      <c r="B156" s="29"/>
    </row>
    <row r="157" spans="2:2" x14ac:dyDescent="0.2">
      <c r="B157" s="29"/>
    </row>
    <row r="158" spans="2:2" x14ac:dyDescent="0.2">
      <c r="B158" s="29"/>
    </row>
    <row r="159" spans="2:2" x14ac:dyDescent="0.2">
      <c r="B159" s="29"/>
    </row>
    <row r="160" spans="2:2" x14ac:dyDescent="0.2">
      <c r="B160" s="29"/>
    </row>
    <row r="161" spans="2:2" x14ac:dyDescent="0.2">
      <c r="B161" s="29"/>
    </row>
    <row r="162" spans="2:2" x14ac:dyDescent="0.2">
      <c r="B162" s="29"/>
    </row>
    <row r="163" spans="2:2" x14ac:dyDescent="0.2">
      <c r="B163" s="29"/>
    </row>
    <row r="164" spans="2:2" x14ac:dyDescent="0.2">
      <c r="B164" s="29"/>
    </row>
    <row r="165" spans="2:2" x14ac:dyDescent="0.2">
      <c r="B165" s="29"/>
    </row>
    <row r="166" spans="2:2" x14ac:dyDescent="0.2">
      <c r="B166" s="29"/>
    </row>
    <row r="167" spans="2:2" x14ac:dyDescent="0.2">
      <c r="B167" s="29"/>
    </row>
    <row r="168" spans="2:2" x14ac:dyDescent="0.2">
      <c r="B168" s="29"/>
    </row>
    <row r="169" spans="2:2" x14ac:dyDescent="0.2">
      <c r="B169" s="29"/>
    </row>
    <row r="170" spans="2:2" x14ac:dyDescent="0.2">
      <c r="B170" s="29"/>
    </row>
    <row r="171" spans="2:2" x14ac:dyDescent="0.2">
      <c r="B171" s="29"/>
    </row>
    <row r="172" spans="2:2" x14ac:dyDescent="0.2">
      <c r="B172" s="29"/>
    </row>
    <row r="173" spans="2:2" x14ac:dyDescent="0.2">
      <c r="B173" s="29"/>
    </row>
    <row r="174" spans="2:2" x14ac:dyDescent="0.2">
      <c r="B174" s="29"/>
    </row>
    <row r="175" spans="2:2" x14ac:dyDescent="0.2">
      <c r="B175" s="29"/>
    </row>
    <row r="176" spans="2:2" x14ac:dyDescent="0.2">
      <c r="B176" s="29"/>
    </row>
    <row r="177" spans="2:2" x14ac:dyDescent="0.2">
      <c r="B177" s="29"/>
    </row>
    <row r="178" spans="2:2" x14ac:dyDescent="0.2">
      <c r="B178" s="29"/>
    </row>
    <row r="179" spans="2:2" x14ac:dyDescent="0.2">
      <c r="B179" s="29"/>
    </row>
    <row r="180" spans="2:2" x14ac:dyDescent="0.2">
      <c r="B180" s="29"/>
    </row>
    <row r="181" spans="2:2" x14ac:dyDescent="0.2">
      <c r="B181" s="29"/>
    </row>
    <row r="182" spans="2:2" x14ac:dyDescent="0.2">
      <c r="B182" s="29"/>
    </row>
    <row r="183" spans="2:2" x14ac:dyDescent="0.2">
      <c r="B183" s="29"/>
    </row>
    <row r="184" spans="2:2" x14ac:dyDescent="0.2">
      <c r="B184" s="29"/>
    </row>
    <row r="185" spans="2:2" x14ac:dyDescent="0.2">
      <c r="B185" s="29"/>
    </row>
    <row r="186" spans="2:2" x14ac:dyDescent="0.2">
      <c r="B186" s="29"/>
    </row>
    <row r="187" spans="2:2" x14ac:dyDescent="0.2">
      <c r="B187" s="29"/>
    </row>
    <row r="188" spans="2:2" x14ac:dyDescent="0.2">
      <c r="B188" s="29"/>
    </row>
    <row r="189" spans="2:2" x14ac:dyDescent="0.2">
      <c r="B189" s="29"/>
    </row>
    <row r="190" spans="2:2" x14ac:dyDescent="0.2">
      <c r="B190" s="29"/>
    </row>
    <row r="191" spans="2:2" x14ac:dyDescent="0.2">
      <c r="B191" s="29"/>
    </row>
    <row r="192" spans="2:2" x14ac:dyDescent="0.2">
      <c r="B192" s="29"/>
    </row>
    <row r="193" spans="2:2" x14ac:dyDescent="0.2">
      <c r="B193" s="29"/>
    </row>
    <row r="194" spans="2:2" x14ac:dyDescent="0.2">
      <c r="B194" s="29"/>
    </row>
    <row r="195" spans="2:2" x14ac:dyDescent="0.2">
      <c r="B195" s="29"/>
    </row>
    <row r="196" spans="2:2" x14ac:dyDescent="0.2">
      <c r="B196" s="29"/>
    </row>
    <row r="197" spans="2:2" x14ac:dyDescent="0.2">
      <c r="B197" s="29"/>
    </row>
    <row r="198" spans="2:2" x14ac:dyDescent="0.2">
      <c r="B198" s="29"/>
    </row>
    <row r="199" spans="2:2" x14ac:dyDescent="0.2">
      <c r="B199" s="29"/>
    </row>
    <row r="200" spans="2:2" x14ac:dyDescent="0.2">
      <c r="B200" s="29"/>
    </row>
    <row r="201" spans="2:2" x14ac:dyDescent="0.2">
      <c r="B201" s="29"/>
    </row>
    <row r="202" spans="2:2" x14ac:dyDescent="0.2">
      <c r="B202" s="29"/>
    </row>
    <row r="203" spans="2:2" x14ac:dyDescent="0.2">
      <c r="B203" s="29"/>
    </row>
    <row r="204" spans="2:2" x14ac:dyDescent="0.2">
      <c r="B204" s="29"/>
    </row>
    <row r="205" spans="2:2" x14ac:dyDescent="0.2">
      <c r="B205" s="29"/>
    </row>
    <row r="206" spans="2:2" x14ac:dyDescent="0.2">
      <c r="B206" s="29"/>
    </row>
    <row r="207" spans="2:2" x14ac:dyDescent="0.2">
      <c r="B207" s="29"/>
    </row>
    <row r="208" spans="2:2" x14ac:dyDescent="0.2">
      <c r="B208" s="29"/>
    </row>
    <row r="209" spans="2:2" x14ac:dyDescent="0.2">
      <c r="B209" s="29"/>
    </row>
    <row r="210" spans="2:2" x14ac:dyDescent="0.2">
      <c r="B210" s="29"/>
    </row>
    <row r="211" spans="2:2" x14ac:dyDescent="0.2">
      <c r="B211" s="29"/>
    </row>
    <row r="212" spans="2:2" x14ac:dyDescent="0.2">
      <c r="B212" s="29"/>
    </row>
    <row r="213" spans="2:2" x14ac:dyDescent="0.2">
      <c r="B213" s="29"/>
    </row>
    <row r="214" spans="2:2" x14ac:dyDescent="0.2">
      <c r="B214" s="29"/>
    </row>
    <row r="215" spans="2:2" x14ac:dyDescent="0.2">
      <c r="B215" s="29"/>
    </row>
    <row r="216" spans="2:2" x14ac:dyDescent="0.2">
      <c r="B216" s="29"/>
    </row>
    <row r="217" spans="2:2" x14ac:dyDescent="0.2">
      <c r="B217" s="29"/>
    </row>
    <row r="218" spans="2:2" x14ac:dyDescent="0.2">
      <c r="B218" s="29"/>
    </row>
    <row r="219" spans="2:2" x14ac:dyDescent="0.2">
      <c r="B219" s="29"/>
    </row>
    <row r="220" spans="2:2" x14ac:dyDescent="0.2">
      <c r="B220" s="29"/>
    </row>
    <row r="221" spans="2:2" x14ac:dyDescent="0.2">
      <c r="B221" s="29"/>
    </row>
    <row r="222" spans="2:2" x14ac:dyDescent="0.2">
      <c r="B222" s="29"/>
    </row>
    <row r="223" spans="2:2" x14ac:dyDescent="0.2">
      <c r="B223" s="29"/>
    </row>
    <row r="224" spans="2:2" x14ac:dyDescent="0.2">
      <c r="B224" s="29"/>
    </row>
    <row r="225" spans="2:2" x14ac:dyDescent="0.2">
      <c r="B225" s="29"/>
    </row>
    <row r="226" spans="2:2" x14ac:dyDescent="0.2">
      <c r="B226" s="29"/>
    </row>
    <row r="227" spans="2:2" x14ac:dyDescent="0.2">
      <c r="B227" s="29"/>
    </row>
    <row r="228" spans="2:2" x14ac:dyDescent="0.2">
      <c r="B228" s="29"/>
    </row>
    <row r="229" spans="2:2" x14ac:dyDescent="0.2">
      <c r="B229" s="29"/>
    </row>
    <row r="230" spans="2:2" x14ac:dyDescent="0.2">
      <c r="B230" s="29"/>
    </row>
    <row r="231" spans="2:2" x14ac:dyDescent="0.2">
      <c r="B231" s="29"/>
    </row>
    <row r="232" spans="2:2" x14ac:dyDescent="0.2">
      <c r="B232" s="29"/>
    </row>
    <row r="233" spans="2:2" x14ac:dyDescent="0.2">
      <c r="B233" s="29"/>
    </row>
    <row r="234" spans="2:2" x14ac:dyDescent="0.2">
      <c r="B234" s="29"/>
    </row>
    <row r="235" spans="2:2" x14ac:dyDescent="0.2">
      <c r="B235" s="29"/>
    </row>
    <row r="236" spans="2:2" x14ac:dyDescent="0.2">
      <c r="B236" s="29"/>
    </row>
    <row r="237" spans="2:2" x14ac:dyDescent="0.2">
      <c r="B237" s="29"/>
    </row>
    <row r="238" spans="2:2" x14ac:dyDescent="0.2">
      <c r="B238" s="29"/>
    </row>
    <row r="239" spans="2:2" x14ac:dyDescent="0.2">
      <c r="B239" s="29"/>
    </row>
    <row r="240" spans="2:2" x14ac:dyDescent="0.2">
      <c r="B240" s="29"/>
    </row>
    <row r="241" spans="2:2" x14ac:dyDescent="0.2">
      <c r="B241" s="29"/>
    </row>
    <row r="242" spans="2:2" x14ac:dyDescent="0.2">
      <c r="B242" s="29"/>
    </row>
    <row r="243" spans="2:2" x14ac:dyDescent="0.2">
      <c r="B243" s="29"/>
    </row>
    <row r="244" spans="2:2" x14ac:dyDescent="0.2">
      <c r="B244" s="29"/>
    </row>
    <row r="245" spans="2:2" x14ac:dyDescent="0.2">
      <c r="B245" s="29"/>
    </row>
    <row r="246" spans="2:2" x14ac:dyDescent="0.2">
      <c r="B246" s="29"/>
    </row>
    <row r="247" spans="2:2" x14ac:dyDescent="0.2">
      <c r="B247" s="29"/>
    </row>
    <row r="248" spans="2:2" x14ac:dyDescent="0.2">
      <c r="B248" s="29"/>
    </row>
    <row r="249" spans="2:2" x14ac:dyDescent="0.2">
      <c r="B249" s="29"/>
    </row>
    <row r="250" spans="2:2" x14ac:dyDescent="0.2">
      <c r="B250" s="29"/>
    </row>
    <row r="251" spans="2:2" x14ac:dyDescent="0.2">
      <c r="B251" s="29"/>
    </row>
    <row r="252" spans="2:2" x14ac:dyDescent="0.2">
      <c r="B252" s="29"/>
    </row>
    <row r="253" spans="2:2" x14ac:dyDescent="0.2">
      <c r="B253" s="29"/>
    </row>
    <row r="254" spans="2:2" x14ac:dyDescent="0.2">
      <c r="B254" s="29"/>
    </row>
    <row r="255" spans="2:2" x14ac:dyDescent="0.2">
      <c r="B255" s="29"/>
    </row>
    <row r="256" spans="2:2" x14ac:dyDescent="0.2">
      <c r="B256" s="29"/>
    </row>
    <row r="257" spans="2:2" x14ac:dyDescent="0.2">
      <c r="B257" s="29"/>
    </row>
    <row r="258" spans="2:2" x14ac:dyDescent="0.2">
      <c r="B258" s="29"/>
    </row>
    <row r="259" spans="2:2" x14ac:dyDescent="0.2">
      <c r="B259" s="29"/>
    </row>
    <row r="260" spans="2:2" x14ac:dyDescent="0.2">
      <c r="B260" s="29"/>
    </row>
    <row r="261" spans="2:2" x14ac:dyDescent="0.2">
      <c r="B261" s="29"/>
    </row>
    <row r="262" spans="2:2" x14ac:dyDescent="0.2">
      <c r="B262" s="29"/>
    </row>
    <row r="263" spans="2:2" x14ac:dyDescent="0.2">
      <c r="B263" s="29"/>
    </row>
    <row r="264" spans="2:2" x14ac:dyDescent="0.2">
      <c r="B264" s="29"/>
    </row>
    <row r="265" spans="2:2" x14ac:dyDescent="0.2">
      <c r="B265" s="29"/>
    </row>
    <row r="266" spans="2:2" x14ac:dyDescent="0.2">
      <c r="B266" s="29"/>
    </row>
    <row r="267" spans="2:2" x14ac:dyDescent="0.2">
      <c r="B267" s="29"/>
    </row>
    <row r="268" spans="2:2" x14ac:dyDescent="0.2">
      <c r="B268" s="29"/>
    </row>
    <row r="269" spans="2:2" x14ac:dyDescent="0.2">
      <c r="B269" s="29"/>
    </row>
    <row r="270" spans="2:2" x14ac:dyDescent="0.2">
      <c r="B270" s="29"/>
    </row>
    <row r="271" spans="2:2" x14ac:dyDescent="0.2">
      <c r="B271" s="29"/>
    </row>
    <row r="272" spans="2:2" x14ac:dyDescent="0.2">
      <c r="B272" s="29"/>
    </row>
    <row r="273" spans="2:2" x14ac:dyDescent="0.2">
      <c r="B273" s="29"/>
    </row>
    <row r="274" spans="2:2" x14ac:dyDescent="0.2">
      <c r="B274" s="29"/>
    </row>
    <row r="275" spans="2:2" x14ac:dyDescent="0.2">
      <c r="B275" s="29"/>
    </row>
    <row r="276" spans="2:2" x14ac:dyDescent="0.2">
      <c r="B276" s="29"/>
    </row>
    <row r="277" spans="2:2" x14ac:dyDescent="0.2">
      <c r="B277" s="29"/>
    </row>
    <row r="278" spans="2:2" x14ac:dyDescent="0.2">
      <c r="B278" s="29"/>
    </row>
    <row r="279" spans="2:2" x14ac:dyDescent="0.2">
      <c r="B279" s="29"/>
    </row>
    <row r="280" spans="2:2" x14ac:dyDescent="0.2">
      <c r="B280" s="29"/>
    </row>
    <row r="281" spans="2:2" x14ac:dyDescent="0.2">
      <c r="B281" s="29"/>
    </row>
    <row r="282" spans="2:2" x14ac:dyDescent="0.2">
      <c r="B282" s="29"/>
    </row>
    <row r="283" spans="2:2" x14ac:dyDescent="0.2">
      <c r="B283" s="29"/>
    </row>
    <row r="284" spans="2:2" x14ac:dyDescent="0.2">
      <c r="B284" s="29"/>
    </row>
    <row r="285" spans="2:2" x14ac:dyDescent="0.2">
      <c r="B285" s="29"/>
    </row>
    <row r="286" spans="2:2" x14ac:dyDescent="0.2">
      <c r="B286" s="29"/>
    </row>
    <row r="287" spans="2:2" x14ac:dyDescent="0.2">
      <c r="B287" s="29"/>
    </row>
    <row r="288" spans="2:2" x14ac:dyDescent="0.2">
      <c r="B288" s="29"/>
    </row>
    <row r="289" spans="2:2" x14ac:dyDescent="0.2">
      <c r="B289" s="29"/>
    </row>
    <row r="290" spans="2:2" x14ac:dyDescent="0.2">
      <c r="B290" s="29"/>
    </row>
    <row r="291" spans="2:2" x14ac:dyDescent="0.2">
      <c r="B291" s="29"/>
    </row>
    <row r="292" spans="2:2" x14ac:dyDescent="0.2">
      <c r="B292" s="29"/>
    </row>
    <row r="293" spans="2:2" x14ac:dyDescent="0.2">
      <c r="B293" s="29"/>
    </row>
    <row r="294" spans="2:2" x14ac:dyDescent="0.2">
      <c r="B294" s="29"/>
    </row>
    <row r="295" spans="2:2" x14ac:dyDescent="0.2">
      <c r="B295" s="29"/>
    </row>
    <row r="296" spans="2:2" x14ac:dyDescent="0.2">
      <c r="B296" s="29"/>
    </row>
    <row r="297" spans="2:2" x14ac:dyDescent="0.2">
      <c r="B297" s="29"/>
    </row>
    <row r="298" spans="2:2" x14ac:dyDescent="0.2">
      <c r="B298" s="29"/>
    </row>
    <row r="299" spans="2:2" x14ac:dyDescent="0.2">
      <c r="B299" s="29"/>
    </row>
    <row r="300" spans="2:2" x14ac:dyDescent="0.2">
      <c r="B300" s="29"/>
    </row>
    <row r="301" spans="2:2" x14ac:dyDescent="0.2">
      <c r="B301" s="29"/>
    </row>
    <row r="302" spans="2:2" x14ac:dyDescent="0.2">
      <c r="B302" s="29"/>
    </row>
    <row r="303" spans="2:2" x14ac:dyDescent="0.2">
      <c r="B303" s="29"/>
    </row>
    <row r="304" spans="2:2" x14ac:dyDescent="0.2">
      <c r="B304" s="29"/>
    </row>
    <row r="305" spans="2:2" x14ac:dyDescent="0.2">
      <c r="B305" s="29"/>
    </row>
    <row r="306" spans="2:2" x14ac:dyDescent="0.2">
      <c r="B306" s="29"/>
    </row>
    <row r="307" spans="2:2" x14ac:dyDescent="0.2">
      <c r="B307" s="29"/>
    </row>
    <row r="308" spans="2:2" x14ac:dyDescent="0.2">
      <c r="B308" s="29"/>
    </row>
    <row r="309" spans="2:2" x14ac:dyDescent="0.2">
      <c r="B309" s="29"/>
    </row>
    <row r="310" spans="2:2" x14ac:dyDescent="0.2">
      <c r="B310" s="29"/>
    </row>
    <row r="311" spans="2:2" x14ac:dyDescent="0.2">
      <c r="B311" s="29"/>
    </row>
    <row r="312" spans="2:2" x14ac:dyDescent="0.2">
      <c r="B312" s="29"/>
    </row>
    <row r="313" spans="2:2" x14ac:dyDescent="0.2">
      <c r="B313" s="29"/>
    </row>
    <row r="314" spans="2:2" x14ac:dyDescent="0.2">
      <c r="B314" s="29"/>
    </row>
    <row r="315" spans="2:2" x14ac:dyDescent="0.2">
      <c r="B315" s="29"/>
    </row>
    <row r="316" spans="2:2" x14ac:dyDescent="0.2">
      <c r="B316" s="29"/>
    </row>
    <row r="317" spans="2:2" x14ac:dyDescent="0.2">
      <c r="B317" s="29"/>
    </row>
    <row r="318" spans="2:2" x14ac:dyDescent="0.2">
      <c r="B318" s="29"/>
    </row>
    <row r="319" spans="2:2" x14ac:dyDescent="0.2">
      <c r="B319" s="29"/>
    </row>
    <row r="320" spans="2:2" x14ac:dyDescent="0.2">
      <c r="B320" s="29"/>
    </row>
    <row r="321" spans="2:2" x14ac:dyDescent="0.2">
      <c r="B321" s="29"/>
    </row>
    <row r="322" spans="2:2" x14ac:dyDescent="0.2">
      <c r="B322" s="29"/>
    </row>
    <row r="323" spans="2:2" x14ac:dyDescent="0.2">
      <c r="B323" s="29"/>
    </row>
    <row r="324" spans="2:2" x14ac:dyDescent="0.2">
      <c r="B324" s="29"/>
    </row>
    <row r="325" spans="2:2" x14ac:dyDescent="0.2">
      <c r="B325" s="29"/>
    </row>
    <row r="326" spans="2:2" x14ac:dyDescent="0.2">
      <c r="B326" s="29"/>
    </row>
    <row r="327" spans="2:2" x14ac:dyDescent="0.2">
      <c r="B327" s="29"/>
    </row>
    <row r="328" spans="2:2" x14ac:dyDescent="0.2">
      <c r="B328" s="29"/>
    </row>
    <row r="329" spans="2:2" x14ac:dyDescent="0.2">
      <c r="B329" s="29"/>
    </row>
    <row r="330" spans="2:2" x14ac:dyDescent="0.2">
      <c r="B330" s="29"/>
    </row>
    <row r="331" spans="2:2" x14ac:dyDescent="0.2">
      <c r="B331" s="29"/>
    </row>
    <row r="332" spans="2:2" x14ac:dyDescent="0.2">
      <c r="B332" s="29"/>
    </row>
    <row r="333" spans="2:2" x14ac:dyDescent="0.2">
      <c r="B333" s="29"/>
    </row>
    <row r="334" spans="2:2" x14ac:dyDescent="0.2">
      <c r="B334" s="29"/>
    </row>
    <row r="335" spans="2:2" x14ac:dyDescent="0.2">
      <c r="B335" s="29"/>
    </row>
    <row r="336" spans="2:2" x14ac:dyDescent="0.2">
      <c r="B336" s="29"/>
    </row>
    <row r="337" spans="2:2" x14ac:dyDescent="0.2">
      <c r="B337" s="29"/>
    </row>
    <row r="338" spans="2:2" x14ac:dyDescent="0.2">
      <c r="B338" s="29"/>
    </row>
    <row r="339" spans="2:2" x14ac:dyDescent="0.2">
      <c r="B339" s="29"/>
    </row>
    <row r="340" spans="2:2" x14ac:dyDescent="0.2">
      <c r="B340" s="29"/>
    </row>
    <row r="341" spans="2:2" x14ac:dyDescent="0.2">
      <c r="B341" s="29"/>
    </row>
    <row r="342" spans="2:2" x14ac:dyDescent="0.2">
      <c r="B342" s="29"/>
    </row>
    <row r="343" spans="2:2" x14ac:dyDescent="0.2">
      <c r="B343" s="29"/>
    </row>
    <row r="344" spans="2:2" x14ac:dyDescent="0.2">
      <c r="B344" s="29"/>
    </row>
    <row r="345" spans="2:2" x14ac:dyDescent="0.2">
      <c r="B345" s="29"/>
    </row>
    <row r="346" spans="2:2" x14ac:dyDescent="0.2">
      <c r="B346" s="29"/>
    </row>
    <row r="347" spans="2:2" x14ac:dyDescent="0.2">
      <c r="B347" s="29"/>
    </row>
    <row r="348" spans="2:2" x14ac:dyDescent="0.2">
      <c r="B348" s="29"/>
    </row>
    <row r="349" spans="2:2" x14ac:dyDescent="0.2">
      <c r="B349" s="29"/>
    </row>
    <row r="350" spans="2:2" x14ac:dyDescent="0.2">
      <c r="B350" s="29"/>
    </row>
    <row r="351" spans="2:2" x14ac:dyDescent="0.2">
      <c r="B351" s="29"/>
    </row>
    <row r="352" spans="2:2" x14ac:dyDescent="0.2">
      <c r="B352" s="29"/>
    </row>
    <row r="353" spans="2:2" x14ac:dyDescent="0.2">
      <c r="B353" s="29"/>
    </row>
    <row r="354" spans="2:2" x14ac:dyDescent="0.2">
      <c r="B354" s="29"/>
    </row>
    <row r="355" spans="2:2" x14ac:dyDescent="0.2">
      <c r="B355" s="29"/>
    </row>
    <row r="356" spans="2:2" x14ac:dyDescent="0.2">
      <c r="B356" s="29"/>
    </row>
    <row r="357" spans="2:2" x14ac:dyDescent="0.2">
      <c r="B357" s="29"/>
    </row>
    <row r="358" spans="2:2" x14ac:dyDescent="0.2">
      <c r="B358" s="29"/>
    </row>
    <row r="359" spans="2:2" x14ac:dyDescent="0.2">
      <c r="B359" s="29"/>
    </row>
    <row r="360" spans="2:2" x14ac:dyDescent="0.2">
      <c r="B360" s="29"/>
    </row>
    <row r="361" spans="2:2" x14ac:dyDescent="0.2">
      <c r="B361" s="29"/>
    </row>
    <row r="362" spans="2:2" x14ac:dyDescent="0.2">
      <c r="B362" s="29"/>
    </row>
    <row r="363" spans="2:2" x14ac:dyDescent="0.2">
      <c r="B363" s="29"/>
    </row>
    <row r="364" spans="2:2" x14ac:dyDescent="0.2">
      <c r="B364" s="29"/>
    </row>
    <row r="365" spans="2:2" x14ac:dyDescent="0.2">
      <c r="B365" s="29"/>
    </row>
    <row r="366" spans="2:2" x14ac:dyDescent="0.2">
      <c r="B366" s="29"/>
    </row>
    <row r="367" spans="2:2" x14ac:dyDescent="0.2">
      <c r="B367" s="29"/>
    </row>
    <row r="368" spans="2:2" x14ac:dyDescent="0.2">
      <c r="B368" s="29"/>
    </row>
    <row r="369" spans="2:2" x14ac:dyDescent="0.2">
      <c r="B369" s="29"/>
    </row>
    <row r="370" spans="2:2" x14ac:dyDescent="0.2">
      <c r="B370" s="29"/>
    </row>
    <row r="371" spans="2:2" x14ac:dyDescent="0.2">
      <c r="B371" s="29"/>
    </row>
    <row r="372" spans="2:2" x14ac:dyDescent="0.2">
      <c r="B372" s="29"/>
    </row>
    <row r="373" spans="2:2" x14ac:dyDescent="0.2">
      <c r="B373" s="29"/>
    </row>
    <row r="374" spans="2:2" x14ac:dyDescent="0.2">
      <c r="B374" s="29"/>
    </row>
    <row r="375" spans="2:2" x14ac:dyDescent="0.2">
      <c r="B375" s="29"/>
    </row>
    <row r="376" spans="2:2" x14ac:dyDescent="0.2">
      <c r="B376" s="29"/>
    </row>
    <row r="377" spans="2:2" x14ac:dyDescent="0.2">
      <c r="B377" s="29"/>
    </row>
    <row r="378" spans="2:2" x14ac:dyDescent="0.2">
      <c r="B378" s="29"/>
    </row>
    <row r="379" spans="2:2" x14ac:dyDescent="0.2">
      <c r="B379" s="29"/>
    </row>
    <row r="380" spans="2:2" x14ac:dyDescent="0.2">
      <c r="B380" s="29"/>
    </row>
    <row r="381" spans="2:2" x14ac:dyDescent="0.2">
      <c r="B381" s="29"/>
    </row>
    <row r="382" spans="2:2" x14ac:dyDescent="0.2">
      <c r="B382" s="29"/>
    </row>
    <row r="383" spans="2:2" x14ac:dyDescent="0.2">
      <c r="B383" s="29"/>
    </row>
    <row r="384" spans="2:2" x14ac:dyDescent="0.2">
      <c r="B384" s="29"/>
    </row>
    <row r="385" spans="2:2" x14ac:dyDescent="0.2">
      <c r="B385" s="29"/>
    </row>
    <row r="386" spans="2:2" x14ac:dyDescent="0.2">
      <c r="B386" s="29"/>
    </row>
    <row r="387" spans="2:2" x14ac:dyDescent="0.2">
      <c r="B387" s="29"/>
    </row>
    <row r="388" spans="2:2" x14ac:dyDescent="0.2">
      <c r="B388" s="29"/>
    </row>
    <row r="389" spans="2:2" x14ac:dyDescent="0.2">
      <c r="B389" s="29"/>
    </row>
    <row r="390" spans="2:2" x14ac:dyDescent="0.2">
      <c r="B390" s="29"/>
    </row>
    <row r="391" spans="2:2" x14ac:dyDescent="0.2">
      <c r="B391" s="29"/>
    </row>
    <row r="392" spans="2:2" x14ac:dyDescent="0.2">
      <c r="B392" s="29"/>
    </row>
    <row r="393" spans="2:2" x14ac:dyDescent="0.2">
      <c r="B393" s="29"/>
    </row>
    <row r="394" spans="2:2" x14ac:dyDescent="0.2">
      <c r="B394" s="29"/>
    </row>
    <row r="395" spans="2:2" x14ac:dyDescent="0.2">
      <c r="B395" s="29"/>
    </row>
    <row r="396" spans="2:2" x14ac:dyDescent="0.2">
      <c r="B396" s="29"/>
    </row>
    <row r="397" spans="2:2" x14ac:dyDescent="0.2">
      <c r="B397" s="29"/>
    </row>
    <row r="398" spans="2:2" x14ac:dyDescent="0.2">
      <c r="B398" s="29"/>
    </row>
    <row r="399" spans="2:2" x14ac:dyDescent="0.2">
      <c r="B399" s="29"/>
    </row>
    <row r="400" spans="2:2" x14ac:dyDescent="0.2">
      <c r="B400" s="29"/>
    </row>
    <row r="401" spans="2:2" x14ac:dyDescent="0.2">
      <c r="B401" s="29"/>
    </row>
    <row r="402" spans="2:2" x14ac:dyDescent="0.2">
      <c r="B402" s="29"/>
    </row>
    <row r="403" spans="2:2" x14ac:dyDescent="0.2">
      <c r="B403" s="29"/>
    </row>
    <row r="404" spans="2:2" x14ac:dyDescent="0.2">
      <c r="B404" s="29"/>
    </row>
    <row r="405" spans="2:2" x14ac:dyDescent="0.2">
      <c r="B405" s="29"/>
    </row>
    <row r="406" spans="2:2" x14ac:dyDescent="0.2">
      <c r="B406" s="29"/>
    </row>
    <row r="407" spans="2:2" x14ac:dyDescent="0.2">
      <c r="B407" s="29"/>
    </row>
    <row r="408" spans="2:2" x14ac:dyDescent="0.2">
      <c r="B408" s="29"/>
    </row>
    <row r="409" spans="2:2" x14ac:dyDescent="0.2">
      <c r="B409" s="29"/>
    </row>
    <row r="410" spans="2:2" x14ac:dyDescent="0.2">
      <c r="B410" s="29"/>
    </row>
    <row r="411" spans="2:2" x14ac:dyDescent="0.2">
      <c r="B411" s="29"/>
    </row>
    <row r="412" spans="2:2" x14ac:dyDescent="0.2">
      <c r="B412" s="29"/>
    </row>
    <row r="413" spans="2:2" x14ac:dyDescent="0.2">
      <c r="B413" s="29"/>
    </row>
    <row r="414" spans="2:2" x14ac:dyDescent="0.2">
      <c r="B414" s="29"/>
    </row>
    <row r="415" spans="2:2" x14ac:dyDescent="0.2">
      <c r="B415" s="29"/>
    </row>
    <row r="416" spans="2:2" x14ac:dyDescent="0.2">
      <c r="B416" s="29"/>
    </row>
    <row r="417" spans="2:2" x14ac:dyDescent="0.2">
      <c r="B417" s="29"/>
    </row>
    <row r="418" spans="2:2" x14ac:dyDescent="0.2">
      <c r="B418" s="29"/>
    </row>
    <row r="419" spans="2:2" x14ac:dyDescent="0.2">
      <c r="B419" s="29"/>
    </row>
    <row r="420" spans="2:2" x14ac:dyDescent="0.2">
      <c r="B420" s="29"/>
    </row>
    <row r="421" spans="2:2" x14ac:dyDescent="0.2">
      <c r="B421" s="29"/>
    </row>
    <row r="422" spans="2:2" x14ac:dyDescent="0.2">
      <c r="B422" s="29"/>
    </row>
    <row r="423" spans="2:2" x14ac:dyDescent="0.2">
      <c r="B423" s="29"/>
    </row>
    <row r="424" spans="2:2" x14ac:dyDescent="0.2">
      <c r="B424" s="29"/>
    </row>
    <row r="425" spans="2:2" x14ac:dyDescent="0.2">
      <c r="B425" s="29"/>
    </row>
    <row r="426" spans="2:2" x14ac:dyDescent="0.2">
      <c r="B426" s="29"/>
    </row>
    <row r="427" spans="2:2" x14ac:dyDescent="0.2">
      <c r="B427" s="29"/>
    </row>
    <row r="428" spans="2:2" x14ac:dyDescent="0.2">
      <c r="B428" s="29"/>
    </row>
    <row r="429" spans="2:2" x14ac:dyDescent="0.2">
      <c r="B429" s="29"/>
    </row>
    <row r="430" spans="2:2" x14ac:dyDescent="0.2">
      <c r="B430" s="29"/>
    </row>
    <row r="431" spans="2:2" x14ac:dyDescent="0.2">
      <c r="B431" s="29"/>
    </row>
    <row r="432" spans="2:2" x14ac:dyDescent="0.2">
      <c r="B432" s="29"/>
    </row>
    <row r="433" spans="2:2" x14ac:dyDescent="0.2">
      <c r="B433" s="29"/>
    </row>
    <row r="434" spans="2:2" x14ac:dyDescent="0.2">
      <c r="B434" s="29"/>
    </row>
    <row r="435" spans="2:2" x14ac:dyDescent="0.2">
      <c r="B435" s="29"/>
    </row>
    <row r="436" spans="2:2" x14ac:dyDescent="0.2">
      <c r="B436" s="29"/>
    </row>
    <row r="437" spans="2:2" x14ac:dyDescent="0.2">
      <c r="B437" s="29"/>
    </row>
    <row r="438" spans="2:2" x14ac:dyDescent="0.2">
      <c r="B438" s="29"/>
    </row>
    <row r="439" spans="2:2" x14ac:dyDescent="0.2">
      <c r="B439" s="29"/>
    </row>
    <row r="440" spans="2:2" x14ac:dyDescent="0.2">
      <c r="B440" s="29"/>
    </row>
    <row r="441" spans="2:2" x14ac:dyDescent="0.2">
      <c r="B441" s="29"/>
    </row>
    <row r="442" spans="2:2" x14ac:dyDescent="0.2">
      <c r="B442" s="29"/>
    </row>
    <row r="443" spans="2:2" x14ac:dyDescent="0.2">
      <c r="B443" s="29"/>
    </row>
    <row r="444" spans="2:2" x14ac:dyDescent="0.2">
      <c r="B444" s="29"/>
    </row>
    <row r="445" spans="2:2" x14ac:dyDescent="0.2">
      <c r="B445" s="29"/>
    </row>
    <row r="446" spans="2:2" x14ac:dyDescent="0.2">
      <c r="B446" s="29"/>
    </row>
    <row r="447" spans="2:2" x14ac:dyDescent="0.2">
      <c r="B447" s="29"/>
    </row>
    <row r="448" spans="2:2" x14ac:dyDescent="0.2">
      <c r="B448" s="29"/>
    </row>
    <row r="449" spans="2:2" x14ac:dyDescent="0.2">
      <c r="B449" s="29"/>
    </row>
    <row r="450" spans="2:2" x14ac:dyDescent="0.2">
      <c r="B450" s="29"/>
    </row>
    <row r="451" spans="2:2" x14ac:dyDescent="0.2">
      <c r="B451" s="29"/>
    </row>
    <row r="452" spans="2:2" x14ac:dyDescent="0.2">
      <c r="B452" s="29"/>
    </row>
    <row r="453" spans="2:2" x14ac:dyDescent="0.2">
      <c r="B453" s="29"/>
    </row>
    <row r="454" spans="2:2" x14ac:dyDescent="0.2">
      <c r="B454" s="29"/>
    </row>
    <row r="455" spans="2:2" x14ac:dyDescent="0.2">
      <c r="B455" s="29"/>
    </row>
    <row r="456" spans="2:2" x14ac:dyDescent="0.2">
      <c r="B456" s="29"/>
    </row>
    <row r="457" spans="2:2" x14ac:dyDescent="0.2">
      <c r="B457" s="29"/>
    </row>
    <row r="458" spans="2:2" x14ac:dyDescent="0.2">
      <c r="B458" s="29"/>
    </row>
    <row r="459" spans="2:2" x14ac:dyDescent="0.2">
      <c r="B459" s="29"/>
    </row>
    <row r="460" spans="2:2" x14ac:dyDescent="0.2">
      <c r="B460" s="29"/>
    </row>
    <row r="461" spans="2:2" x14ac:dyDescent="0.2">
      <c r="B461" s="29"/>
    </row>
    <row r="462" spans="2:2" x14ac:dyDescent="0.2">
      <c r="B462" s="29"/>
    </row>
    <row r="463" spans="2:2" x14ac:dyDescent="0.2">
      <c r="B463" s="29"/>
    </row>
    <row r="464" spans="2:2" x14ac:dyDescent="0.2">
      <c r="B464" s="29"/>
    </row>
    <row r="465" spans="2:2" x14ac:dyDescent="0.2">
      <c r="B465" s="29"/>
    </row>
    <row r="466" spans="2:2" x14ac:dyDescent="0.2">
      <c r="B466" s="29"/>
    </row>
    <row r="467" spans="2:2" x14ac:dyDescent="0.2">
      <c r="B467" s="29"/>
    </row>
    <row r="468" spans="2:2" x14ac:dyDescent="0.2">
      <c r="B468" s="29"/>
    </row>
    <row r="469" spans="2:2" x14ac:dyDescent="0.2">
      <c r="B469" s="29"/>
    </row>
    <row r="470" spans="2:2" x14ac:dyDescent="0.2">
      <c r="B470" s="29"/>
    </row>
    <row r="471" spans="2:2" x14ac:dyDescent="0.2">
      <c r="B471" s="29"/>
    </row>
    <row r="472" spans="2:2" x14ac:dyDescent="0.2">
      <c r="B472" s="29"/>
    </row>
    <row r="473" spans="2:2" x14ac:dyDescent="0.2">
      <c r="B473" s="29"/>
    </row>
    <row r="474" spans="2:2" x14ac:dyDescent="0.2">
      <c r="B474" s="29"/>
    </row>
    <row r="475" spans="2:2" x14ac:dyDescent="0.2">
      <c r="B475" s="29"/>
    </row>
    <row r="476" spans="2:2" x14ac:dyDescent="0.2">
      <c r="B476" s="29"/>
    </row>
    <row r="477" spans="2:2" x14ac:dyDescent="0.2">
      <c r="B477" s="29"/>
    </row>
    <row r="478" spans="2:2" x14ac:dyDescent="0.2">
      <c r="B478" s="29"/>
    </row>
    <row r="479" spans="2:2" x14ac:dyDescent="0.2">
      <c r="B479" s="29"/>
    </row>
    <row r="480" spans="2:2" x14ac:dyDescent="0.2">
      <c r="B480" s="29"/>
    </row>
    <row r="481" spans="2:2" x14ac:dyDescent="0.2">
      <c r="B481" s="29"/>
    </row>
    <row r="482" spans="2:2" x14ac:dyDescent="0.2">
      <c r="B482" s="29"/>
    </row>
    <row r="483" spans="2:2" x14ac:dyDescent="0.2">
      <c r="B483" s="29"/>
    </row>
    <row r="484" spans="2:2" x14ac:dyDescent="0.2">
      <c r="B484" s="29"/>
    </row>
    <row r="485" spans="2:2" x14ac:dyDescent="0.2">
      <c r="B485" s="29"/>
    </row>
    <row r="486" spans="2:2" x14ac:dyDescent="0.2">
      <c r="B486" s="29"/>
    </row>
    <row r="487" spans="2:2" x14ac:dyDescent="0.2">
      <c r="B487" s="29"/>
    </row>
    <row r="488" spans="2:2" x14ac:dyDescent="0.2">
      <c r="B488" s="29"/>
    </row>
    <row r="489" spans="2:2" x14ac:dyDescent="0.2">
      <c r="B489" s="29"/>
    </row>
    <row r="490" spans="2:2" x14ac:dyDescent="0.2">
      <c r="B490" s="29"/>
    </row>
    <row r="491" spans="2:2" x14ac:dyDescent="0.2">
      <c r="B491" s="29"/>
    </row>
    <row r="492" spans="2:2" x14ac:dyDescent="0.2">
      <c r="B492" s="29"/>
    </row>
    <row r="493" spans="2:2" x14ac:dyDescent="0.2">
      <c r="B493" s="29"/>
    </row>
    <row r="494" spans="2:2" x14ac:dyDescent="0.2">
      <c r="B494" s="29"/>
    </row>
    <row r="495" spans="2:2" x14ac:dyDescent="0.2">
      <c r="B495" s="29"/>
    </row>
    <row r="496" spans="2:2" x14ac:dyDescent="0.2">
      <c r="B496" s="29"/>
    </row>
    <row r="497" spans="2:2" x14ac:dyDescent="0.2">
      <c r="B497" s="29"/>
    </row>
    <row r="498" spans="2:2" x14ac:dyDescent="0.2">
      <c r="B498" s="29"/>
    </row>
    <row r="499" spans="2:2" x14ac:dyDescent="0.2">
      <c r="B499" s="29"/>
    </row>
    <row r="500" spans="2:2" x14ac:dyDescent="0.2">
      <c r="B500" s="29"/>
    </row>
    <row r="501" spans="2:2" x14ac:dyDescent="0.2">
      <c r="B501" s="29"/>
    </row>
    <row r="502" spans="2:2" x14ac:dyDescent="0.2">
      <c r="B502" s="29"/>
    </row>
    <row r="503" spans="2:2" x14ac:dyDescent="0.2">
      <c r="B503" s="29"/>
    </row>
    <row r="504" spans="2:2" x14ac:dyDescent="0.2">
      <c r="B504" s="29"/>
    </row>
    <row r="505" spans="2:2" x14ac:dyDescent="0.2">
      <c r="B505" s="29"/>
    </row>
    <row r="506" spans="2:2" x14ac:dyDescent="0.2">
      <c r="B506" s="29"/>
    </row>
    <row r="507" spans="2:2" x14ac:dyDescent="0.2">
      <c r="B507" s="29"/>
    </row>
    <row r="508" spans="2:2" x14ac:dyDescent="0.2">
      <c r="B508" s="29"/>
    </row>
    <row r="509" spans="2:2" x14ac:dyDescent="0.2">
      <c r="B509" s="29"/>
    </row>
    <row r="510" spans="2:2" x14ac:dyDescent="0.2">
      <c r="B510" s="29"/>
    </row>
    <row r="511" spans="2:2" x14ac:dyDescent="0.2">
      <c r="B511" s="29"/>
    </row>
    <row r="512" spans="2:2" x14ac:dyDescent="0.2">
      <c r="B512" s="29"/>
    </row>
    <row r="513" spans="2:2" x14ac:dyDescent="0.2">
      <c r="B513" s="29"/>
    </row>
    <row r="514" spans="2:2" x14ac:dyDescent="0.2">
      <c r="B514" s="29"/>
    </row>
    <row r="515" spans="2:2" x14ac:dyDescent="0.2">
      <c r="B515" s="29"/>
    </row>
    <row r="516" spans="2:2" x14ac:dyDescent="0.2">
      <c r="B516" s="29"/>
    </row>
    <row r="517" spans="2:2" x14ac:dyDescent="0.2">
      <c r="B517" s="29"/>
    </row>
    <row r="518" spans="2:2" x14ac:dyDescent="0.2">
      <c r="B518" s="29"/>
    </row>
    <row r="519" spans="2:2" x14ac:dyDescent="0.2">
      <c r="B519" s="29"/>
    </row>
    <row r="520" spans="2:2" x14ac:dyDescent="0.2">
      <c r="B520" s="29"/>
    </row>
    <row r="521" spans="2:2" x14ac:dyDescent="0.2">
      <c r="B521" s="29"/>
    </row>
    <row r="522" spans="2:2" x14ac:dyDescent="0.2">
      <c r="B522" s="29"/>
    </row>
    <row r="523" spans="2:2" x14ac:dyDescent="0.2">
      <c r="B523" s="29"/>
    </row>
    <row r="524" spans="2:2" x14ac:dyDescent="0.2">
      <c r="B524" s="29"/>
    </row>
    <row r="525" spans="2:2" x14ac:dyDescent="0.2">
      <c r="B525" s="29"/>
    </row>
    <row r="526" spans="2:2" x14ac:dyDescent="0.2">
      <c r="B526" s="29"/>
    </row>
    <row r="527" spans="2:2" x14ac:dyDescent="0.2">
      <c r="B527" s="29"/>
    </row>
    <row r="528" spans="2:2" x14ac:dyDescent="0.2">
      <c r="B528" s="29"/>
    </row>
    <row r="529" spans="2:2" x14ac:dyDescent="0.2">
      <c r="B529" s="29"/>
    </row>
    <row r="530" spans="2:2" x14ac:dyDescent="0.2">
      <c r="B530" s="29"/>
    </row>
    <row r="531" spans="2:2" x14ac:dyDescent="0.2">
      <c r="B531" s="29"/>
    </row>
    <row r="532" spans="2:2" x14ac:dyDescent="0.2">
      <c r="B532" s="29"/>
    </row>
    <row r="533" spans="2:2" x14ac:dyDescent="0.2">
      <c r="B533" s="29"/>
    </row>
    <row r="534" spans="2:2" x14ac:dyDescent="0.2">
      <c r="B534" s="29"/>
    </row>
    <row r="535" spans="2:2" x14ac:dyDescent="0.2">
      <c r="B535" s="29"/>
    </row>
    <row r="536" spans="2:2" x14ac:dyDescent="0.2">
      <c r="B536" s="29"/>
    </row>
    <row r="537" spans="2:2" x14ac:dyDescent="0.2">
      <c r="B537" s="29"/>
    </row>
    <row r="538" spans="2:2" x14ac:dyDescent="0.2">
      <c r="B538" s="29"/>
    </row>
    <row r="539" spans="2:2" x14ac:dyDescent="0.2">
      <c r="B539" s="29"/>
    </row>
    <row r="540" spans="2:2" x14ac:dyDescent="0.2">
      <c r="B540" s="29"/>
    </row>
    <row r="541" spans="2:2" x14ac:dyDescent="0.2">
      <c r="B541" s="29"/>
    </row>
    <row r="542" spans="2:2" x14ac:dyDescent="0.2">
      <c r="B542" s="29"/>
    </row>
    <row r="543" spans="2:2" x14ac:dyDescent="0.2">
      <c r="B543" s="29"/>
    </row>
    <row r="544" spans="2:2" x14ac:dyDescent="0.2">
      <c r="B544" s="29"/>
    </row>
    <row r="545" spans="2:2" x14ac:dyDescent="0.2">
      <c r="B545" s="29"/>
    </row>
    <row r="546" spans="2:2" x14ac:dyDescent="0.2">
      <c r="B546" s="29"/>
    </row>
    <row r="547" spans="2:2" x14ac:dyDescent="0.2">
      <c r="B547" s="29"/>
    </row>
    <row r="548" spans="2:2" x14ac:dyDescent="0.2">
      <c r="B548" s="29"/>
    </row>
    <row r="549" spans="2:2" x14ac:dyDescent="0.2">
      <c r="B549" s="29"/>
    </row>
    <row r="550" spans="2:2" x14ac:dyDescent="0.2">
      <c r="B550" s="29"/>
    </row>
    <row r="551" spans="2:2" x14ac:dyDescent="0.2">
      <c r="B551" s="29"/>
    </row>
    <row r="552" spans="2:2" x14ac:dyDescent="0.2">
      <c r="B552" s="29"/>
    </row>
    <row r="553" spans="2:2" x14ac:dyDescent="0.2">
      <c r="B553" s="29"/>
    </row>
    <row r="554" spans="2:2" x14ac:dyDescent="0.2">
      <c r="B554" s="29"/>
    </row>
    <row r="555" spans="2:2" x14ac:dyDescent="0.2">
      <c r="B555" s="29"/>
    </row>
    <row r="556" spans="2:2" x14ac:dyDescent="0.2">
      <c r="B556" s="29"/>
    </row>
    <row r="557" spans="2:2" x14ac:dyDescent="0.2">
      <c r="B557" s="29"/>
    </row>
    <row r="558" spans="2:2" x14ac:dyDescent="0.2">
      <c r="B558" s="29"/>
    </row>
    <row r="559" spans="2:2" x14ac:dyDescent="0.2">
      <c r="B559" s="29"/>
    </row>
    <row r="560" spans="2:2" x14ac:dyDescent="0.2">
      <c r="B560" s="29"/>
    </row>
    <row r="561" spans="2:2" x14ac:dyDescent="0.2">
      <c r="B561" s="29"/>
    </row>
    <row r="562" spans="2:2" x14ac:dyDescent="0.2">
      <c r="B562" s="29"/>
    </row>
    <row r="563" spans="2:2" x14ac:dyDescent="0.2">
      <c r="B563" s="29"/>
    </row>
    <row r="564" spans="2:2" x14ac:dyDescent="0.2">
      <c r="B564" s="29"/>
    </row>
    <row r="565" spans="2:2" x14ac:dyDescent="0.2">
      <c r="B565" s="29"/>
    </row>
    <row r="566" spans="2:2" x14ac:dyDescent="0.2">
      <c r="B566" s="29"/>
    </row>
    <row r="567" spans="2:2" x14ac:dyDescent="0.2">
      <c r="B567" s="29"/>
    </row>
    <row r="568" spans="2:2" x14ac:dyDescent="0.2">
      <c r="B568" s="29"/>
    </row>
    <row r="569" spans="2:2" x14ac:dyDescent="0.2">
      <c r="B569" s="29"/>
    </row>
    <row r="570" spans="2:2" x14ac:dyDescent="0.2">
      <c r="B570" s="29"/>
    </row>
    <row r="571" spans="2:2" x14ac:dyDescent="0.2">
      <c r="B571" s="29"/>
    </row>
    <row r="572" spans="2:2" x14ac:dyDescent="0.2">
      <c r="B572" s="29"/>
    </row>
    <row r="573" spans="2:2" x14ac:dyDescent="0.2">
      <c r="B573" s="29"/>
    </row>
    <row r="574" spans="2:2" x14ac:dyDescent="0.2">
      <c r="B574" s="29"/>
    </row>
    <row r="575" spans="2:2" x14ac:dyDescent="0.2">
      <c r="B575" s="29"/>
    </row>
    <row r="576" spans="2:2" x14ac:dyDescent="0.2">
      <c r="B576" s="29"/>
    </row>
    <row r="577" spans="2:2" x14ac:dyDescent="0.2">
      <c r="B577" s="29"/>
    </row>
    <row r="578" spans="2:2" x14ac:dyDescent="0.2">
      <c r="B578" s="29"/>
    </row>
    <row r="579" spans="2:2" x14ac:dyDescent="0.2">
      <c r="B579" s="29"/>
    </row>
    <row r="580" spans="2:2" x14ac:dyDescent="0.2">
      <c r="B580" s="29"/>
    </row>
    <row r="581" spans="2:2" x14ac:dyDescent="0.2">
      <c r="B581" s="29"/>
    </row>
    <row r="582" spans="2:2" x14ac:dyDescent="0.2">
      <c r="B582" s="29"/>
    </row>
    <row r="583" spans="2:2" x14ac:dyDescent="0.2">
      <c r="B583" s="29"/>
    </row>
    <row r="584" spans="2:2" x14ac:dyDescent="0.2">
      <c r="B584" s="29"/>
    </row>
    <row r="585" spans="2:2" x14ac:dyDescent="0.2">
      <c r="B585" s="29"/>
    </row>
    <row r="586" spans="2:2" x14ac:dyDescent="0.2">
      <c r="B586" s="29"/>
    </row>
    <row r="587" spans="2:2" x14ac:dyDescent="0.2">
      <c r="B587" s="29"/>
    </row>
    <row r="588" spans="2:2" x14ac:dyDescent="0.2">
      <c r="B588" s="29"/>
    </row>
    <row r="589" spans="2:2" x14ac:dyDescent="0.2">
      <c r="B589" s="29"/>
    </row>
    <row r="590" spans="2:2" x14ac:dyDescent="0.2">
      <c r="B590" s="29"/>
    </row>
    <row r="591" spans="2:2" x14ac:dyDescent="0.2">
      <c r="B591" s="29"/>
    </row>
    <row r="592" spans="2:2" x14ac:dyDescent="0.2">
      <c r="B592" s="29"/>
    </row>
    <row r="593" spans="2:2" x14ac:dyDescent="0.2">
      <c r="B593" s="29"/>
    </row>
    <row r="594" spans="2:2" x14ac:dyDescent="0.2">
      <c r="B594" s="29"/>
    </row>
    <row r="595" spans="2:2" x14ac:dyDescent="0.2">
      <c r="B595" s="29"/>
    </row>
    <row r="596" spans="2:2" x14ac:dyDescent="0.2">
      <c r="B596" s="29"/>
    </row>
    <row r="597" spans="2:2" x14ac:dyDescent="0.2">
      <c r="B597" s="29"/>
    </row>
    <row r="598" spans="2:2" x14ac:dyDescent="0.2">
      <c r="B598" s="29"/>
    </row>
    <row r="599" spans="2:2" x14ac:dyDescent="0.2">
      <c r="B599" s="29"/>
    </row>
    <row r="600" spans="2:2" x14ac:dyDescent="0.2">
      <c r="B600" s="29"/>
    </row>
    <row r="601" spans="2:2" x14ac:dyDescent="0.2">
      <c r="B601" s="29"/>
    </row>
    <row r="602" spans="2:2" x14ac:dyDescent="0.2">
      <c r="B602" s="29"/>
    </row>
    <row r="603" spans="2:2" x14ac:dyDescent="0.2">
      <c r="B603" s="29"/>
    </row>
    <row r="604" spans="2:2" x14ac:dyDescent="0.2">
      <c r="B604" s="29"/>
    </row>
    <row r="605" spans="2:2" x14ac:dyDescent="0.2">
      <c r="B605" s="29"/>
    </row>
    <row r="606" spans="2:2" x14ac:dyDescent="0.2">
      <c r="B606" s="29"/>
    </row>
    <row r="607" spans="2:2" x14ac:dyDescent="0.2">
      <c r="B607" s="29"/>
    </row>
    <row r="608" spans="2:2" x14ac:dyDescent="0.2">
      <c r="B608" s="29"/>
    </row>
    <row r="609" spans="2:2" x14ac:dyDescent="0.2">
      <c r="B609" s="29"/>
    </row>
    <row r="610" spans="2:2" x14ac:dyDescent="0.2">
      <c r="B610" s="29"/>
    </row>
    <row r="611" spans="2:2" x14ac:dyDescent="0.2">
      <c r="B611" s="29"/>
    </row>
    <row r="612" spans="2:2" x14ac:dyDescent="0.2">
      <c r="B612" s="29"/>
    </row>
    <row r="613" spans="2:2" x14ac:dyDescent="0.2">
      <c r="B613" s="29"/>
    </row>
    <row r="614" spans="2:2" x14ac:dyDescent="0.2">
      <c r="B614" s="29"/>
    </row>
    <row r="615" spans="2:2" x14ac:dyDescent="0.2">
      <c r="B615" s="29"/>
    </row>
    <row r="616" spans="2:2" x14ac:dyDescent="0.2">
      <c r="B616" s="29"/>
    </row>
    <row r="617" spans="2:2" x14ac:dyDescent="0.2">
      <c r="B617" s="29"/>
    </row>
    <row r="618" spans="2:2" x14ac:dyDescent="0.2">
      <c r="B618" s="29"/>
    </row>
    <row r="619" spans="2:2" x14ac:dyDescent="0.2">
      <c r="B619" s="29"/>
    </row>
    <row r="620" spans="2:2" x14ac:dyDescent="0.2">
      <c r="B620" s="29"/>
    </row>
    <row r="621" spans="2:2" x14ac:dyDescent="0.2">
      <c r="B621" s="29"/>
    </row>
    <row r="622" spans="2:2" x14ac:dyDescent="0.2">
      <c r="B622" s="29"/>
    </row>
    <row r="623" spans="2:2" x14ac:dyDescent="0.2">
      <c r="B623" s="29"/>
    </row>
    <row r="624" spans="2:2" x14ac:dyDescent="0.2">
      <c r="B624" s="29"/>
    </row>
    <row r="625" spans="2:2" x14ac:dyDescent="0.2">
      <c r="B625" s="29"/>
    </row>
    <row r="626" spans="2:2" x14ac:dyDescent="0.2">
      <c r="B626" s="29"/>
    </row>
    <row r="627" spans="2:2" x14ac:dyDescent="0.2">
      <c r="B627" s="29"/>
    </row>
    <row r="628" spans="2:2" x14ac:dyDescent="0.2">
      <c r="B628" s="29"/>
    </row>
    <row r="629" spans="2:2" x14ac:dyDescent="0.2">
      <c r="B629" s="29"/>
    </row>
    <row r="630" spans="2:2" x14ac:dyDescent="0.2">
      <c r="B630" s="29"/>
    </row>
    <row r="631" spans="2:2" x14ac:dyDescent="0.2">
      <c r="B631" s="29"/>
    </row>
    <row r="632" spans="2:2" x14ac:dyDescent="0.2">
      <c r="B632" s="29"/>
    </row>
    <row r="633" spans="2:2" x14ac:dyDescent="0.2">
      <c r="B633" s="29"/>
    </row>
    <row r="634" spans="2:2" x14ac:dyDescent="0.2">
      <c r="B634" s="29"/>
    </row>
    <row r="635" spans="2:2" x14ac:dyDescent="0.2">
      <c r="B635" s="29"/>
    </row>
    <row r="636" spans="2:2" x14ac:dyDescent="0.2">
      <c r="B636" s="29"/>
    </row>
    <row r="637" spans="2:2" x14ac:dyDescent="0.2">
      <c r="B637" s="29"/>
    </row>
    <row r="638" spans="2:2" x14ac:dyDescent="0.2">
      <c r="B638" s="29"/>
    </row>
    <row r="639" spans="2:2" x14ac:dyDescent="0.2">
      <c r="B639" s="29"/>
    </row>
    <row r="640" spans="2:2" x14ac:dyDescent="0.2">
      <c r="B640" s="29"/>
    </row>
    <row r="641" spans="2:2" x14ac:dyDescent="0.2">
      <c r="B641" s="29"/>
    </row>
    <row r="642" spans="2:2" x14ac:dyDescent="0.2">
      <c r="B642" s="29"/>
    </row>
    <row r="643" spans="2:2" x14ac:dyDescent="0.2">
      <c r="B643" s="29"/>
    </row>
    <row r="644" spans="2:2" x14ac:dyDescent="0.2">
      <c r="B644" s="29"/>
    </row>
    <row r="645" spans="2:2" x14ac:dyDescent="0.2">
      <c r="B645" s="29"/>
    </row>
    <row r="646" spans="2:2" x14ac:dyDescent="0.2">
      <c r="B646" s="29"/>
    </row>
    <row r="647" spans="2:2" x14ac:dyDescent="0.2">
      <c r="B647" s="29"/>
    </row>
    <row r="648" spans="2:2" x14ac:dyDescent="0.2">
      <c r="B648" s="29"/>
    </row>
    <row r="649" spans="2:2" x14ac:dyDescent="0.2">
      <c r="B649" s="29"/>
    </row>
    <row r="650" spans="2:2" x14ac:dyDescent="0.2">
      <c r="B650" s="29"/>
    </row>
    <row r="651" spans="2:2" x14ac:dyDescent="0.2">
      <c r="B651" s="29"/>
    </row>
    <row r="652" spans="2:2" x14ac:dyDescent="0.2">
      <c r="B652" s="29"/>
    </row>
    <row r="653" spans="2:2" x14ac:dyDescent="0.2">
      <c r="B653" s="29"/>
    </row>
    <row r="654" spans="2:2" x14ac:dyDescent="0.2">
      <c r="B654" s="29"/>
    </row>
    <row r="655" spans="2:2" x14ac:dyDescent="0.2">
      <c r="B655" s="29"/>
    </row>
    <row r="656" spans="2:2" x14ac:dyDescent="0.2">
      <c r="B656" s="29"/>
    </row>
    <row r="657" spans="2:2" x14ac:dyDescent="0.2">
      <c r="B657" s="29"/>
    </row>
    <row r="658" spans="2:2" x14ac:dyDescent="0.2">
      <c r="B658" s="29"/>
    </row>
    <row r="659" spans="2:2" x14ac:dyDescent="0.2">
      <c r="B659" s="29"/>
    </row>
    <row r="660" spans="2:2" x14ac:dyDescent="0.2">
      <c r="B660" s="29"/>
    </row>
    <row r="661" spans="2:2" x14ac:dyDescent="0.2">
      <c r="B661" s="29"/>
    </row>
    <row r="662" spans="2:2" x14ac:dyDescent="0.2">
      <c r="B662" s="29"/>
    </row>
    <row r="663" spans="2:2" x14ac:dyDescent="0.2">
      <c r="B663" s="29"/>
    </row>
    <row r="664" spans="2:2" x14ac:dyDescent="0.2">
      <c r="B664" s="29"/>
    </row>
    <row r="665" spans="2:2" x14ac:dyDescent="0.2">
      <c r="B665" s="29"/>
    </row>
    <row r="666" spans="2:2" x14ac:dyDescent="0.2">
      <c r="B666" s="29"/>
    </row>
    <row r="667" spans="2:2" x14ac:dyDescent="0.2">
      <c r="B667" s="29"/>
    </row>
    <row r="668" spans="2:2" x14ac:dyDescent="0.2">
      <c r="B668" s="29"/>
    </row>
    <row r="669" spans="2:2" x14ac:dyDescent="0.2">
      <c r="B669" s="29"/>
    </row>
    <row r="670" spans="2:2" x14ac:dyDescent="0.2">
      <c r="B670" s="29"/>
    </row>
    <row r="671" spans="2:2" x14ac:dyDescent="0.2">
      <c r="B671" s="29"/>
    </row>
    <row r="672" spans="2:2" x14ac:dyDescent="0.2">
      <c r="B672" s="29"/>
    </row>
    <row r="673" spans="2:2" x14ac:dyDescent="0.2">
      <c r="B673" s="29"/>
    </row>
    <row r="674" spans="2:2" x14ac:dyDescent="0.2">
      <c r="B674" s="29"/>
    </row>
    <row r="675" spans="2:2" x14ac:dyDescent="0.2">
      <c r="B675" s="29"/>
    </row>
    <row r="676" spans="2:2" x14ac:dyDescent="0.2">
      <c r="B676" s="29"/>
    </row>
    <row r="677" spans="2:2" x14ac:dyDescent="0.2">
      <c r="B677" s="29"/>
    </row>
    <row r="678" spans="2:2" x14ac:dyDescent="0.2">
      <c r="B678" s="29"/>
    </row>
    <row r="679" spans="2:2" x14ac:dyDescent="0.2">
      <c r="B679" s="29"/>
    </row>
    <row r="680" spans="2:2" x14ac:dyDescent="0.2">
      <c r="B680" s="29"/>
    </row>
    <row r="681" spans="2:2" x14ac:dyDescent="0.2">
      <c r="B681" s="29"/>
    </row>
    <row r="682" spans="2:2" x14ac:dyDescent="0.2">
      <c r="B682" s="29"/>
    </row>
    <row r="683" spans="2:2" x14ac:dyDescent="0.2">
      <c r="B683" s="29"/>
    </row>
    <row r="684" spans="2:2" x14ac:dyDescent="0.2">
      <c r="B684" s="29"/>
    </row>
    <row r="685" spans="2:2" x14ac:dyDescent="0.2">
      <c r="B685" s="29"/>
    </row>
    <row r="686" spans="2:2" x14ac:dyDescent="0.2">
      <c r="B686" s="29"/>
    </row>
    <row r="687" spans="2:2" x14ac:dyDescent="0.2">
      <c r="B687" s="29"/>
    </row>
    <row r="688" spans="2:2" x14ac:dyDescent="0.2">
      <c r="B688" s="29"/>
    </row>
    <row r="689" spans="2:2" x14ac:dyDescent="0.2">
      <c r="B689" s="29"/>
    </row>
    <row r="690" spans="2:2" x14ac:dyDescent="0.2">
      <c r="B690" s="29"/>
    </row>
    <row r="691" spans="2:2" x14ac:dyDescent="0.2">
      <c r="B691" s="29"/>
    </row>
    <row r="692" spans="2:2" x14ac:dyDescent="0.2">
      <c r="B692" s="29"/>
    </row>
    <row r="693" spans="2:2" x14ac:dyDescent="0.2">
      <c r="B693" s="29"/>
    </row>
    <row r="694" spans="2:2" x14ac:dyDescent="0.2">
      <c r="B694" s="29"/>
    </row>
    <row r="695" spans="2:2" x14ac:dyDescent="0.2">
      <c r="B695" s="29"/>
    </row>
    <row r="696" spans="2:2" x14ac:dyDescent="0.2">
      <c r="B696" s="29"/>
    </row>
    <row r="697" spans="2:2" x14ac:dyDescent="0.2">
      <c r="B697" s="29"/>
    </row>
    <row r="698" spans="2:2" x14ac:dyDescent="0.2">
      <c r="B698" s="29"/>
    </row>
    <row r="699" spans="2:2" x14ac:dyDescent="0.2">
      <c r="B699" s="29"/>
    </row>
    <row r="700" spans="2:2" x14ac:dyDescent="0.2">
      <c r="B700" s="29"/>
    </row>
    <row r="701" spans="2:2" x14ac:dyDescent="0.2">
      <c r="B701" s="29"/>
    </row>
    <row r="702" spans="2:2" x14ac:dyDescent="0.2">
      <c r="B702" s="29"/>
    </row>
    <row r="703" spans="2:2" x14ac:dyDescent="0.2">
      <c r="B703" s="29"/>
    </row>
    <row r="704" spans="2:2" x14ac:dyDescent="0.2">
      <c r="B704" s="29"/>
    </row>
    <row r="705" spans="2:2" x14ac:dyDescent="0.2">
      <c r="B705" s="29"/>
    </row>
    <row r="706" spans="2:2" x14ac:dyDescent="0.2">
      <c r="B706" s="29"/>
    </row>
    <row r="707" spans="2:2" x14ac:dyDescent="0.2">
      <c r="B707" s="29"/>
    </row>
    <row r="708" spans="2:2" x14ac:dyDescent="0.2">
      <c r="B708" s="29"/>
    </row>
    <row r="709" spans="2:2" x14ac:dyDescent="0.2">
      <c r="B709" s="29"/>
    </row>
    <row r="710" spans="2:2" x14ac:dyDescent="0.2">
      <c r="B710" s="29"/>
    </row>
    <row r="711" spans="2:2" x14ac:dyDescent="0.2">
      <c r="B711" s="29"/>
    </row>
    <row r="712" spans="2:2" x14ac:dyDescent="0.2">
      <c r="B712" s="29"/>
    </row>
    <row r="713" spans="2:2" x14ac:dyDescent="0.2">
      <c r="B713" s="29"/>
    </row>
    <row r="714" spans="2:2" x14ac:dyDescent="0.2">
      <c r="B714" s="29"/>
    </row>
    <row r="715" spans="2:2" x14ac:dyDescent="0.2">
      <c r="B715" s="29"/>
    </row>
    <row r="716" spans="2:2" x14ac:dyDescent="0.2">
      <c r="B716" s="29"/>
    </row>
    <row r="717" spans="2:2" x14ac:dyDescent="0.2">
      <c r="B717" s="29"/>
    </row>
    <row r="718" spans="2:2" x14ac:dyDescent="0.2">
      <c r="B718" s="29"/>
    </row>
    <row r="719" spans="2:2" x14ac:dyDescent="0.2">
      <c r="B719" s="29"/>
    </row>
    <row r="720" spans="2:2" x14ac:dyDescent="0.2">
      <c r="B720" s="29"/>
    </row>
    <row r="721" spans="2:2" x14ac:dyDescent="0.2">
      <c r="B721" s="29"/>
    </row>
    <row r="722" spans="2:2" x14ac:dyDescent="0.2">
      <c r="B722" s="29"/>
    </row>
    <row r="723" spans="2:2" x14ac:dyDescent="0.2">
      <c r="B723" s="29"/>
    </row>
    <row r="724" spans="2:2" x14ac:dyDescent="0.2">
      <c r="B724" s="29"/>
    </row>
    <row r="725" spans="2:2" x14ac:dyDescent="0.2">
      <c r="B725" s="29"/>
    </row>
    <row r="726" spans="2:2" x14ac:dyDescent="0.2">
      <c r="B726" s="29"/>
    </row>
    <row r="727" spans="2:2" x14ac:dyDescent="0.2">
      <c r="B727" s="29"/>
    </row>
    <row r="728" spans="2:2" x14ac:dyDescent="0.2">
      <c r="B728" s="29"/>
    </row>
    <row r="729" spans="2:2" x14ac:dyDescent="0.2">
      <c r="B729" s="29"/>
    </row>
    <row r="730" spans="2:2" x14ac:dyDescent="0.2">
      <c r="B730" s="29"/>
    </row>
    <row r="731" spans="2:2" x14ac:dyDescent="0.2">
      <c r="B731" s="29"/>
    </row>
    <row r="732" spans="2:2" x14ac:dyDescent="0.2">
      <c r="B732" s="29"/>
    </row>
    <row r="733" spans="2:2" x14ac:dyDescent="0.2">
      <c r="B733" s="29"/>
    </row>
    <row r="734" spans="2:2" x14ac:dyDescent="0.2">
      <c r="B734" s="29"/>
    </row>
    <row r="735" spans="2:2" x14ac:dyDescent="0.2">
      <c r="B735" s="29"/>
    </row>
    <row r="736" spans="2:2" x14ac:dyDescent="0.2">
      <c r="B736" s="29"/>
    </row>
    <row r="737" spans="2:2" x14ac:dyDescent="0.2">
      <c r="B737" s="29"/>
    </row>
    <row r="738" spans="2:2" x14ac:dyDescent="0.2">
      <c r="B738" s="29"/>
    </row>
    <row r="739" spans="2:2" x14ac:dyDescent="0.2">
      <c r="B739" s="29"/>
    </row>
    <row r="740" spans="2:2" x14ac:dyDescent="0.2">
      <c r="B740" s="29"/>
    </row>
    <row r="741" spans="2:2" x14ac:dyDescent="0.2">
      <c r="B741" s="29"/>
    </row>
    <row r="742" spans="2:2" x14ac:dyDescent="0.2">
      <c r="B742" s="29"/>
    </row>
    <row r="743" spans="2:2" x14ac:dyDescent="0.2">
      <c r="B743" s="29"/>
    </row>
    <row r="744" spans="2:2" x14ac:dyDescent="0.2">
      <c r="B744" s="29"/>
    </row>
    <row r="745" spans="2:2" x14ac:dyDescent="0.2">
      <c r="B745" s="29"/>
    </row>
    <row r="746" spans="2:2" x14ac:dyDescent="0.2">
      <c r="B746" s="29"/>
    </row>
    <row r="747" spans="2:2" x14ac:dyDescent="0.2">
      <c r="B747" s="29"/>
    </row>
    <row r="748" spans="2:2" x14ac:dyDescent="0.2">
      <c r="B748" s="29"/>
    </row>
    <row r="749" spans="2:2" x14ac:dyDescent="0.2">
      <c r="B749" s="29"/>
    </row>
    <row r="750" spans="2:2" x14ac:dyDescent="0.2">
      <c r="B750" s="29"/>
    </row>
    <row r="751" spans="2:2" x14ac:dyDescent="0.2">
      <c r="B751" s="29"/>
    </row>
    <row r="752" spans="2:2" x14ac:dyDescent="0.2">
      <c r="B752" s="29"/>
    </row>
    <row r="753" spans="2:2" x14ac:dyDescent="0.2">
      <c r="B753" s="29"/>
    </row>
    <row r="754" spans="2:2" x14ac:dyDescent="0.2">
      <c r="B754" s="29"/>
    </row>
    <row r="755" spans="2:2" x14ac:dyDescent="0.2">
      <c r="B755" s="29"/>
    </row>
    <row r="756" spans="2:2" x14ac:dyDescent="0.2">
      <c r="B756" s="29"/>
    </row>
    <row r="757" spans="2:2" x14ac:dyDescent="0.2">
      <c r="B757" s="29"/>
    </row>
    <row r="758" spans="2:2" x14ac:dyDescent="0.2">
      <c r="B758" s="29"/>
    </row>
    <row r="759" spans="2:2" x14ac:dyDescent="0.2">
      <c r="B759" s="29"/>
    </row>
    <row r="760" spans="2:2" x14ac:dyDescent="0.2">
      <c r="B760" s="29"/>
    </row>
    <row r="761" spans="2:2" x14ac:dyDescent="0.2">
      <c r="B761" s="29"/>
    </row>
    <row r="762" spans="2:2" x14ac:dyDescent="0.2">
      <c r="B762" s="29"/>
    </row>
    <row r="763" spans="2:2" x14ac:dyDescent="0.2">
      <c r="B763" s="29"/>
    </row>
    <row r="764" spans="2:2" x14ac:dyDescent="0.2">
      <c r="B764" s="29"/>
    </row>
    <row r="765" spans="2:2" x14ac:dyDescent="0.2">
      <c r="B765" s="29"/>
    </row>
    <row r="766" spans="2:2" x14ac:dyDescent="0.2">
      <c r="B766" s="29"/>
    </row>
    <row r="767" spans="2:2" x14ac:dyDescent="0.2">
      <c r="B767" s="29"/>
    </row>
    <row r="768" spans="2:2" x14ac:dyDescent="0.2">
      <c r="B768" s="29"/>
    </row>
    <row r="769" spans="2:2" x14ac:dyDescent="0.2">
      <c r="B769" s="29"/>
    </row>
    <row r="770" spans="2:2" x14ac:dyDescent="0.2">
      <c r="B770" s="29"/>
    </row>
    <row r="771" spans="2:2" x14ac:dyDescent="0.2">
      <c r="B771" s="29"/>
    </row>
    <row r="772" spans="2:2" x14ac:dyDescent="0.2">
      <c r="B772" s="29"/>
    </row>
    <row r="773" spans="2:2" x14ac:dyDescent="0.2">
      <c r="B773" s="29"/>
    </row>
    <row r="774" spans="2:2" x14ac:dyDescent="0.2">
      <c r="B774" s="29"/>
    </row>
    <row r="775" spans="2:2" x14ac:dyDescent="0.2">
      <c r="B775" s="29"/>
    </row>
    <row r="776" spans="2:2" x14ac:dyDescent="0.2">
      <c r="B776" s="29"/>
    </row>
    <row r="777" spans="2:2" x14ac:dyDescent="0.2">
      <c r="B777" s="29"/>
    </row>
    <row r="778" spans="2:2" x14ac:dyDescent="0.2">
      <c r="B778" s="29"/>
    </row>
    <row r="779" spans="2:2" x14ac:dyDescent="0.2">
      <c r="B779" s="29"/>
    </row>
    <row r="780" spans="2:2" x14ac:dyDescent="0.2">
      <c r="B780" s="29"/>
    </row>
    <row r="781" spans="2:2" x14ac:dyDescent="0.2">
      <c r="B781" s="29"/>
    </row>
    <row r="782" spans="2:2" x14ac:dyDescent="0.2">
      <c r="B782" s="29"/>
    </row>
    <row r="783" spans="2:2" x14ac:dyDescent="0.2">
      <c r="B783" s="29"/>
    </row>
    <row r="784" spans="2:2" x14ac:dyDescent="0.2">
      <c r="B784" s="29"/>
    </row>
    <row r="785" spans="2:2" x14ac:dyDescent="0.2">
      <c r="B785" s="29"/>
    </row>
    <row r="786" spans="2:2" x14ac:dyDescent="0.2">
      <c r="B786" s="29"/>
    </row>
    <row r="787" spans="2:2" x14ac:dyDescent="0.2">
      <c r="B787" s="29"/>
    </row>
    <row r="788" spans="2:2" x14ac:dyDescent="0.2">
      <c r="B788" s="29"/>
    </row>
    <row r="789" spans="2:2" x14ac:dyDescent="0.2">
      <c r="B789" s="29"/>
    </row>
    <row r="790" spans="2:2" x14ac:dyDescent="0.2">
      <c r="B790" s="29"/>
    </row>
    <row r="791" spans="2:2" x14ac:dyDescent="0.2">
      <c r="B791" s="29"/>
    </row>
    <row r="792" spans="2:2" x14ac:dyDescent="0.2">
      <c r="B792" s="29"/>
    </row>
    <row r="793" spans="2:2" x14ac:dyDescent="0.2">
      <c r="B793" s="29"/>
    </row>
    <row r="794" spans="2:2" x14ac:dyDescent="0.2">
      <c r="B794" s="29"/>
    </row>
    <row r="795" spans="2:2" x14ac:dyDescent="0.2">
      <c r="B795" s="29"/>
    </row>
    <row r="796" spans="2:2" x14ac:dyDescent="0.2">
      <c r="B796" s="29"/>
    </row>
    <row r="797" spans="2:2" x14ac:dyDescent="0.2">
      <c r="B797" s="29"/>
    </row>
    <row r="798" spans="2:2" x14ac:dyDescent="0.2">
      <c r="B798" s="29"/>
    </row>
    <row r="799" spans="2:2" x14ac:dyDescent="0.2">
      <c r="B799" s="29"/>
    </row>
    <row r="800" spans="2:2" x14ac:dyDescent="0.2">
      <c r="B800" s="29"/>
    </row>
    <row r="801" spans="2:2" x14ac:dyDescent="0.2">
      <c r="B801" s="29"/>
    </row>
    <row r="802" spans="2:2" x14ac:dyDescent="0.2">
      <c r="B802" s="29"/>
    </row>
    <row r="803" spans="2:2" x14ac:dyDescent="0.2">
      <c r="B803" s="29"/>
    </row>
    <row r="804" spans="2:2" x14ac:dyDescent="0.2">
      <c r="B804" s="29"/>
    </row>
    <row r="805" spans="2:2" x14ac:dyDescent="0.2">
      <c r="B805" s="29"/>
    </row>
    <row r="806" spans="2:2" x14ac:dyDescent="0.2">
      <c r="B806" s="29"/>
    </row>
    <row r="807" spans="2:2" x14ac:dyDescent="0.2">
      <c r="B807" s="29"/>
    </row>
    <row r="808" spans="2:2" x14ac:dyDescent="0.2">
      <c r="B808" s="29"/>
    </row>
    <row r="809" spans="2:2" x14ac:dyDescent="0.2">
      <c r="B809" s="29"/>
    </row>
    <row r="810" spans="2:2" x14ac:dyDescent="0.2">
      <c r="B810" s="29"/>
    </row>
    <row r="811" spans="2:2" x14ac:dyDescent="0.2">
      <c r="B811" s="29"/>
    </row>
    <row r="812" spans="2:2" x14ac:dyDescent="0.2">
      <c r="B812" s="29"/>
    </row>
    <row r="813" spans="2:2" x14ac:dyDescent="0.2">
      <c r="B813" s="29"/>
    </row>
    <row r="814" spans="2:2" x14ac:dyDescent="0.2">
      <c r="B814" s="29"/>
    </row>
    <row r="815" spans="2:2" x14ac:dyDescent="0.2">
      <c r="B815" s="29"/>
    </row>
    <row r="816" spans="2:2" x14ac:dyDescent="0.2">
      <c r="B816" s="29"/>
    </row>
    <row r="817" spans="2:2" x14ac:dyDescent="0.2">
      <c r="B817" s="29"/>
    </row>
    <row r="818" spans="2:2" x14ac:dyDescent="0.2">
      <c r="B818" s="29"/>
    </row>
    <row r="819" spans="2:2" x14ac:dyDescent="0.2">
      <c r="B819" s="29"/>
    </row>
    <row r="820" spans="2:2" x14ac:dyDescent="0.2">
      <c r="B820" s="29"/>
    </row>
    <row r="821" spans="2:2" x14ac:dyDescent="0.2">
      <c r="B821" s="29"/>
    </row>
    <row r="822" spans="2:2" x14ac:dyDescent="0.2">
      <c r="B822" s="29"/>
    </row>
    <row r="823" spans="2:2" x14ac:dyDescent="0.2">
      <c r="B823" s="29"/>
    </row>
    <row r="824" spans="2:2" x14ac:dyDescent="0.2">
      <c r="B824" s="29"/>
    </row>
    <row r="825" spans="2:2" x14ac:dyDescent="0.2">
      <c r="B825" s="29"/>
    </row>
    <row r="826" spans="2:2" x14ac:dyDescent="0.2">
      <c r="B826" s="29"/>
    </row>
    <row r="827" spans="2:2" x14ac:dyDescent="0.2">
      <c r="B827" s="29"/>
    </row>
    <row r="828" spans="2:2" x14ac:dyDescent="0.2">
      <c r="B828" s="29"/>
    </row>
    <row r="829" spans="2:2" x14ac:dyDescent="0.2">
      <c r="B829" s="29"/>
    </row>
    <row r="830" spans="2:2" x14ac:dyDescent="0.2">
      <c r="B830" s="29"/>
    </row>
    <row r="831" spans="2:2" x14ac:dyDescent="0.2">
      <c r="B831" s="29"/>
    </row>
    <row r="832" spans="2:2" x14ac:dyDescent="0.2">
      <c r="B832" s="29"/>
    </row>
    <row r="833" spans="2:2" x14ac:dyDescent="0.2">
      <c r="B833" s="29"/>
    </row>
    <row r="834" spans="2:2" x14ac:dyDescent="0.2">
      <c r="B834" s="29"/>
    </row>
    <row r="835" spans="2:2" x14ac:dyDescent="0.2">
      <c r="B835" s="29"/>
    </row>
    <row r="836" spans="2:2" x14ac:dyDescent="0.2">
      <c r="B836" s="29"/>
    </row>
    <row r="837" spans="2:2" x14ac:dyDescent="0.2">
      <c r="B837" s="29"/>
    </row>
    <row r="838" spans="2:2" x14ac:dyDescent="0.2">
      <c r="B838" s="29"/>
    </row>
    <row r="839" spans="2:2" x14ac:dyDescent="0.2">
      <c r="B839" s="29"/>
    </row>
    <row r="840" spans="2:2" x14ac:dyDescent="0.2">
      <c r="B840" s="29"/>
    </row>
    <row r="841" spans="2:2" x14ac:dyDescent="0.2">
      <c r="B841" s="29"/>
    </row>
    <row r="842" spans="2:2" x14ac:dyDescent="0.2">
      <c r="B842" s="29"/>
    </row>
    <row r="843" spans="2:2" x14ac:dyDescent="0.2">
      <c r="B843" s="29"/>
    </row>
    <row r="844" spans="2:2" x14ac:dyDescent="0.2">
      <c r="B844" s="29"/>
    </row>
    <row r="845" spans="2:2" x14ac:dyDescent="0.2">
      <c r="B845" s="29"/>
    </row>
    <row r="846" spans="2:2" x14ac:dyDescent="0.2">
      <c r="B846" s="29"/>
    </row>
    <row r="847" spans="2:2" x14ac:dyDescent="0.2">
      <c r="B847" s="29"/>
    </row>
    <row r="848" spans="2:2" x14ac:dyDescent="0.2">
      <c r="B848" s="29"/>
    </row>
    <row r="849" spans="2:2" x14ac:dyDescent="0.2">
      <c r="B849" s="29"/>
    </row>
    <row r="850" spans="2:2" x14ac:dyDescent="0.2">
      <c r="B850" s="29"/>
    </row>
    <row r="851" spans="2:2" x14ac:dyDescent="0.2">
      <c r="B851" s="29"/>
    </row>
    <row r="852" spans="2:2" x14ac:dyDescent="0.2">
      <c r="B852" s="29"/>
    </row>
    <row r="853" spans="2:2" x14ac:dyDescent="0.2">
      <c r="B853" s="29"/>
    </row>
    <row r="854" spans="2:2" x14ac:dyDescent="0.2">
      <c r="B854" s="29"/>
    </row>
    <row r="855" spans="2:2" x14ac:dyDescent="0.2">
      <c r="B855" s="29"/>
    </row>
    <row r="856" spans="2:2" x14ac:dyDescent="0.2">
      <c r="B856" s="29"/>
    </row>
    <row r="857" spans="2:2" x14ac:dyDescent="0.2">
      <c r="B857" s="29"/>
    </row>
    <row r="858" spans="2:2" x14ac:dyDescent="0.2">
      <c r="B858" s="29"/>
    </row>
    <row r="859" spans="2:2" x14ac:dyDescent="0.2">
      <c r="B859" s="29"/>
    </row>
    <row r="860" spans="2:2" x14ac:dyDescent="0.2">
      <c r="B860" s="29"/>
    </row>
    <row r="861" spans="2:2" x14ac:dyDescent="0.2">
      <c r="B861" s="29"/>
    </row>
    <row r="862" spans="2:2" x14ac:dyDescent="0.2">
      <c r="B862" s="29"/>
    </row>
    <row r="863" spans="2:2" x14ac:dyDescent="0.2">
      <c r="B863" s="29"/>
    </row>
    <row r="864" spans="2:2" x14ac:dyDescent="0.2">
      <c r="B864" s="29"/>
    </row>
    <row r="865" spans="2:2" x14ac:dyDescent="0.2">
      <c r="B865" s="29"/>
    </row>
    <row r="866" spans="2:2" x14ac:dyDescent="0.2">
      <c r="B866" s="29"/>
    </row>
    <row r="867" spans="2:2" x14ac:dyDescent="0.2">
      <c r="B867" s="29"/>
    </row>
    <row r="868" spans="2:2" x14ac:dyDescent="0.2">
      <c r="B868" s="29"/>
    </row>
    <row r="869" spans="2:2" x14ac:dyDescent="0.2">
      <c r="B869" s="29"/>
    </row>
    <row r="870" spans="2:2" x14ac:dyDescent="0.2">
      <c r="B870" s="29"/>
    </row>
    <row r="871" spans="2:2" x14ac:dyDescent="0.2">
      <c r="B871" s="29"/>
    </row>
    <row r="872" spans="2:2" x14ac:dyDescent="0.2">
      <c r="B872" s="29"/>
    </row>
    <row r="873" spans="2:2" x14ac:dyDescent="0.2">
      <c r="B873" s="29"/>
    </row>
    <row r="874" spans="2:2" x14ac:dyDescent="0.2">
      <c r="B874" s="29"/>
    </row>
    <row r="875" spans="2:2" x14ac:dyDescent="0.2">
      <c r="B875" s="29"/>
    </row>
    <row r="876" spans="2:2" x14ac:dyDescent="0.2">
      <c r="B876" s="29"/>
    </row>
    <row r="877" spans="2:2" x14ac:dyDescent="0.2">
      <c r="B877" s="29"/>
    </row>
    <row r="878" spans="2:2" x14ac:dyDescent="0.2">
      <c r="B878" s="29"/>
    </row>
    <row r="879" spans="2:2" x14ac:dyDescent="0.2">
      <c r="B879" s="29"/>
    </row>
    <row r="880" spans="2:2" x14ac:dyDescent="0.2">
      <c r="B880" s="29"/>
    </row>
    <row r="881" spans="2:2" x14ac:dyDescent="0.2">
      <c r="B881" s="29"/>
    </row>
    <row r="882" spans="2:2" x14ac:dyDescent="0.2">
      <c r="B882" s="29"/>
    </row>
    <row r="883" spans="2:2" x14ac:dyDescent="0.2">
      <c r="B883" s="29"/>
    </row>
    <row r="884" spans="2:2" x14ac:dyDescent="0.2">
      <c r="B884" s="29"/>
    </row>
    <row r="885" spans="2:2" x14ac:dyDescent="0.2">
      <c r="B885" s="29"/>
    </row>
    <row r="886" spans="2:2" x14ac:dyDescent="0.2">
      <c r="B886" s="29"/>
    </row>
    <row r="887" spans="2:2" x14ac:dyDescent="0.2">
      <c r="B887" s="29"/>
    </row>
    <row r="888" spans="2:2" x14ac:dyDescent="0.2">
      <c r="B888" s="29"/>
    </row>
    <row r="889" spans="2:2" x14ac:dyDescent="0.2">
      <c r="B889" s="29"/>
    </row>
    <row r="890" spans="2:2" x14ac:dyDescent="0.2">
      <c r="B890" s="29"/>
    </row>
    <row r="891" spans="2:2" x14ac:dyDescent="0.2">
      <c r="B891" s="29"/>
    </row>
    <row r="892" spans="2:2" x14ac:dyDescent="0.2">
      <c r="B892" s="29"/>
    </row>
    <row r="893" spans="2:2" x14ac:dyDescent="0.2">
      <c r="B893" s="29"/>
    </row>
    <row r="894" spans="2:2" x14ac:dyDescent="0.2">
      <c r="B894" s="29"/>
    </row>
    <row r="895" spans="2:2" x14ac:dyDescent="0.2">
      <c r="B895" s="29"/>
    </row>
    <row r="896" spans="2:2" x14ac:dyDescent="0.2">
      <c r="B896" s="29"/>
    </row>
    <row r="897" spans="2:2" x14ac:dyDescent="0.2">
      <c r="B897" s="29"/>
    </row>
    <row r="898" spans="2:2" x14ac:dyDescent="0.2">
      <c r="B898" s="29"/>
    </row>
    <row r="899" spans="2:2" x14ac:dyDescent="0.2">
      <c r="B899" s="29"/>
    </row>
    <row r="900" spans="2:2" x14ac:dyDescent="0.2">
      <c r="B900" s="29"/>
    </row>
    <row r="901" spans="2:2" x14ac:dyDescent="0.2">
      <c r="B901" s="29"/>
    </row>
    <row r="902" spans="2:2" x14ac:dyDescent="0.2">
      <c r="B902" s="29"/>
    </row>
    <row r="903" spans="2:2" x14ac:dyDescent="0.2">
      <c r="B903" s="29"/>
    </row>
    <row r="904" spans="2:2" x14ac:dyDescent="0.2">
      <c r="B904" s="29"/>
    </row>
    <row r="905" spans="2:2" x14ac:dyDescent="0.2">
      <c r="B905" s="29"/>
    </row>
    <row r="906" spans="2:2" x14ac:dyDescent="0.2">
      <c r="B906" s="29"/>
    </row>
    <row r="907" spans="2:2" x14ac:dyDescent="0.2">
      <c r="B907" s="29"/>
    </row>
    <row r="908" spans="2:2" x14ac:dyDescent="0.2">
      <c r="B908" s="29"/>
    </row>
    <row r="909" spans="2:2" x14ac:dyDescent="0.2">
      <c r="B909" s="29"/>
    </row>
    <row r="910" spans="2:2" x14ac:dyDescent="0.2">
      <c r="B910" s="29"/>
    </row>
    <row r="911" spans="2:2" x14ac:dyDescent="0.2">
      <c r="B911" s="29"/>
    </row>
    <row r="912" spans="2:2" x14ac:dyDescent="0.2">
      <c r="B912" s="29"/>
    </row>
    <row r="913" spans="2:2" x14ac:dyDescent="0.2">
      <c r="B913" s="29"/>
    </row>
    <row r="914" spans="2:2" x14ac:dyDescent="0.2">
      <c r="B914" s="29"/>
    </row>
    <row r="915" spans="2:2" x14ac:dyDescent="0.2">
      <c r="B915" s="29"/>
    </row>
    <row r="916" spans="2:2" x14ac:dyDescent="0.2">
      <c r="B916" s="29"/>
    </row>
    <row r="917" spans="2:2" x14ac:dyDescent="0.2">
      <c r="B917" s="29"/>
    </row>
    <row r="918" spans="2:2" x14ac:dyDescent="0.2">
      <c r="B918" s="29"/>
    </row>
    <row r="919" spans="2:2" x14ac:dyDescent="0.2">
      <c r="B919" s="29"/>
    </row>
    <row r="920" spans="2:2" x14ac:dyDescent="0.2">
      <c r="B920" s="29"/>
    </row>
    <row r="921" spans="2:2" x14ac:dyDescent="0.2">
      <c r="B921" s="29"/>
    </row>
    <row r="922" spans="2:2" x14ac:dyDescent="0.2">
      <c r="B922" s="29"/>
    </row>
    <row r="923" spans="2:2" x14ac:dyDescent="0.2">
      <c r="B923" s="29"/>
    </row>
    <row r="924" spans="2:2" x14ac:dyDescent="0.2">
      <c r="B924" s="29"/>
    </row>
    <row r="925" spans="2:2" x14ac:dyDescent="0.2">
      <c r="B925" s="29"/>
    </row>
    <row r="926" spans="2:2" x14ac:dyDescent="0.2">
      <c r="B926" s="29"/>
    </row>
    <row r="927" spans="2:2" x14ac:dyDescent="0.2">
      <c r="B927" s="29"/>
    </row>
    <row r="928" spans="2:2" x14ac:dyDescent="0.2">
      <c r="B928" s="29"/>
    </row>
    <row r="929" spans="2:2" x14ac:dyDescent="0.2">
      <c r="B929" s="29"/>
    </row>
    <row r="930" spans="2:2" x14ac:dyDescent="0.2">
      <c r="B930" s="29"/>
    </row>
    <row r="931" spans="2:2" x14ac:dyDescent="0.2">
      <c r="B931" s="29"/>
    </row>
    <row r="932" spans="2:2" x14ac:dyDescent="0.2">
      <c r="B932" s="29"/>
    </row>
    <row r="933" spans="2:2" x14ac:dyDescent="0.2">
      <c r="B933" s="29"/>
    </row>
    <row r="934" spans="2:2" x14ac:dyDescent="0.2">
      <c r="B934" s="29"/>
    </row>
    <row r="935" spans="2:2" x14ac:dyDescent="0.2">
      <c r="B935" s="29"/>
    </row>
    <row r="936" spans="2:2" x14ac:dyDescent="0.2">
      <c r="B936" s="29"/>
    </row>
    <row r="937" spans="2:2" x14ac:dyDescent="0.2">
      <c r="B937" s="29"/>
    </row>
    <row r="938" spans="2:2" x14ac:dyDescent="0.2">
      <c r="B938" s="29"/>
    </row>
    <row r="939" spans="2:2" x14ac:dyDescent="0.2">
      <c r="B939" s="29"/>
    </row>
    <row r="940" spans="2:2" x14ac:dyDescent="0.2">
      <c r="B940" s="29"/>
    </row>
    <row r="941" spans="2:2" x14ac:dyDescent="0.2">
      <c r="B941" s="29"/>
    </row>
    <row r="942" spans="2:2" x14ac:dyDescent="0.2">
      <c r="B942" s="29"/>
    </row>
    <row r="943" spans="2:2" x14ac:dyDescent="0.2">
      <c r="B943" s="29"/>
    </row>
    <row r="944" spans="2:2" x14ac:dyDescent="0.2">
      <c r="B944" s="29"/>
    </row>
    <row r="945" spans="2:2" x14ac:dyDescent="0.2">
      <c r="B945" s="29"/>
    </row>
    <row r="946" spans="2:2" x14ac:dyDescent="0.2">
      <c r="B946" s="29"/>
    </row>
    <row r="947" spans="2:2" x14ac:dyDescent="0.2">
      <c r="B947" s="29"/>
    </row>
    <row r="948" spans="2:2" x14ac:dyDescent="0.2">
      <c r="B948" s="29"/>
    </row>
    <row r="949" spans="2:2" x14ac:dyDescent="0.2">
      <c r="B949" s="29"/>
    </row>
    <row r="950" spans="2:2" x14ac:dyDescent="0.2">
      <c r="B950" s="29"/>
    </row>
    <row r="951" spans="2:2" x14ac:dyDescent="0.2">
      <c r="B951" s="29"/>
    </row>
    <row r="952" spans="2:2" x14ac:dyDescent="0.2">
      <c r="B952" s="29"/>
    </row>
    <row r="953" spans="2:2" x14ac:dyDescent="0.2">
      <c r="B953" s="29"/>
    </row>
    <row r="954" spans="2:2" x14ac:dyDescent="0.2">
      <c r="B954" s="29"/>
    </row>
    <row r="955" spans="2:2" x14ac:dyDescent="0.2">
      <c r="B955" s="29"/>
    </row>
    <row r="956" spans="2:2" x14ac:dyDescent="0.2">
      <c r="B956" s="29"/>
    </row>
    <row r="957" spans="2:2" x14ac:dyDescent="0.2">
      <c r="B957" s="29"/>
    </row>
    <row r="958" spans="2:2" x14ac:dyDescent="0.2">
      <c r="B958" s="29"/>
    </row>
    <row r="959" spans="2:2" x14ac:dyDescent="0.2">
      <c r="B959" s="29"/>
    </row>
    <row r="960" spans="2:2" x14ac:dyDescent="0.2">
      <c r="B960" s="29"/>
    </row>
    <row r="961" spans="2:2" x14ac:dyDescent="0.2">
      <c r="B961" s="29"/>
    </row>
    <row r="962" spans="2:2" x14ac:dyDescent="0.2">
      <c r="B962" s="29"/>
    </row>
    <row r="963" spans="2:2" x14ac:dyDescent="0.2">
      <c r="B963" s="29"/>
    </row>
    <row r="964" spans="2:2" x14ac:dyDescent="0.2">
      <c r="B964" s="29"/>
    </row>
    <row r="965" spans="2:2" x14ac:dyDescent="0.2">
      <c r="B965" s="29"/>
    </row>
    <row r="966" spans="2:2" x14ac:dyDescent="0.2">
      <c r="B966" s="29"/>
    </row>
    <row r="967" spans="2:2" x14ac:dyDescent="0.2">
      <c r="B967" s="29"/>
    </row>
    <row r="968" spans="2:2" x14ac:dyDescent="0.2">
      <c r="B968" s="29"/>
    </row>
    <row r="969" spans="2:2" x14ac:dyDescent="0.2">
      <c r="B969" s="29"/>
    </row>
    <row r="970" spans="2:2" x14ac:dyDescent="0.2">
      <c r="B970" s="29"/>
    </row>
    <row r="971" spans="2:2" x14ac:dyDescent="0.2">
      <c r="B971" s="29"/>
    </row>
    <row r="972" spans="2:2" x14ac:dyDescent="0.2">
      <c r="B972" s="29"/>
    </row>
    <row r="973" spans="2:2" x14ac:dyDescent="0.2">
      <c r="B973" s="29"/>
    </row>
    <row r="974" spans="2:2" x14ac:dyDescent="0.2">
      <c r="B974" s="29"/>
    </row>
    <row r="975" spans="2:2" x14ac:dyDescent="0.2">
      <c r="B975" s="29"/>
    </row>
    <row r="976" spans="2:2" x14ac:dyDescent="0.2">
      <c r="B976" s="29"/>
    </row>
    <row r="977" spans="2:2" x14ac:dyDescent="0.2">
      <c r="B977" s="29"/>
    </row>
    <row r="978" spans="2:2" x14ac:dyDescent="0.2">
      <c r="B978" s="29"/>
    </row>
    <row r="979" spans="2:2" x14ac:dyDescent="0.2">
      <c r="B979" s="29"/>
    </row>
    <row r="980" spans="2:2" x14ac:dyDescent="0.2">
      <c r="B980" s="29"/>
    </row>
    <row r="981" spans="2:2" x14ac:dyDescent="0.2">
      <c r="B981" s="29"/>
    </row>
    <row r="982" spans="2:2" x14ac:dyDescent="0.2">
      <c r="B982" s="29"/>
    </row>
    <row r="983" spans="2:2" x14ac:dyDescent="0.2">
      <c r="B983" s="29"/>
    </row>
    <row r="984" spans="2:2" x14ac:dyDescent="0.2">
      <c r="B984" s="29"/>
    </row>
    <row r="985" spans="2:2" x14ac:dyDescent="0.2">
      <c r="B985" s="29"/>
    </row>
    <row r="986" spans="2:2" x14ac:dyDescent="0.2">
      <c r="B986" s="29"/>
    </row>
    <row r="987" spans="2:2" x14ac:dyDescent="0.2">
      <c r="B987" s="29"/>
    </row>
    <row r="988" spans="2:2" x14ac:dyDescent="0.2">
      <c r="B988" s="29"/>
    </row>
    <row r="989" spans="2:2" x14ac:dyDescent="0.2">
      <c r="B989" s="29"/>
    </row>
    <row r="990" spans="2:2" x14ac:dyDescent="0.2">
      <c r="B990" s="29"/>
    </row>
    <row r="991" spans="2:2" x14ac:dyDescent="0.2">
      <c r="B991" s="29"/>
    </row>
    <row r="992" spans="2:2" x14ac:dyDescent="0.2">
      <c r="B992" s="29"/>
    </row>
    <row r="993" spans="2:2" x14ac:dyDescent="0.2">
      <c r="B993" s="29"/>
    </row>
    <row r="994" spans="2:2" x14ac:dyDescent="0.2">
      <c r="B994" s="29"/>
    </row>
    <row r="995" spans="2:2" x14ac:dyDescent="0.2">
      <c r="B995" s="29"/>
    </row>
    <row r="996" spans="2:2" x14ac:dyDescent="0.2">
      <c r="B996" s="29"/>
    </row>
    <row r="997" spans="2:2" x14ac:dyDescent="0.2">
      <c r="B997" s="29"/>
    </row>
    <row r="998" spans="2:2" x14ac:dyDescent="0.2">
      <c r="B998" s="29"/>
    </row>
    <row r="999" spans="2:2" x14ac:dyDescent="0.2">
      <c r="B999" s="29"/>
    </row>
    <row r="1000" spans="2:2" x14ac:dyDescent="0.2">
      <c r="B1000" s="29"/>
    </row>
    <row r="1001" spans="2:2" x14ac:dyDescent="0.2">
      <c r="B1001" s="29"/>
    </row>
    <row r="1002" spans="2:2" x14ac:dyDescent="0.2">
      <c r="B1002" s="29"/>
    </row>
    <row r="1003" spans="2:2" x14ac:dyDescent="0.2">
      <c r="B1003" s="29"/>
    </row>
    <row r="1004" spans="2:2" x14ac:dyDescent="0.2">
      <c r="B1004" s="29"/>
    </row>
    <row r="1005" spans="2:2" x14ac:dyDescent="0.2">
      <c r="B1005" s="29"/>
    </row>
    <row r="1006" spans="2:2" x14ac:dyDescent="0.2">
      <c r="B1006" s="29"/>
    </row>
    <row r="1007" spans="2:2" x14ac:dyDescent="0.2">
      <c r="B1007" s="29"/>
    </row>
    <row r="1008" spans="2:2" x14ac:dyDescent="0.2">
      <c r="B1008" s="29"/>
    </row>
    <row r="1009" spans="2:2" x14ac:dyDescent="0.2">
      <c r="B1009" s="29"/>
    </row>
    <row r="1010" spans="2:2" x14ac:dyDescent="0.2">
      <c r="B1010" s="29"/>
    </row>
    <row r="1011" spans="2:2" x14ac:dyDescent="0.2">
      <c r="B1011" s="29"/>
    </row>
    <row r="1012" spans="2:2" x14ac:dyDescent="0.2">
      <c r="B1012" s="29"/>
    </row>
    <row r="1013" spans="2:2" x14ac:dyDescent="0.2">
      <c r="B1013" s="29"/>
    </row>
    <row r="1014" spans="2:2" x14ac:dyDescent="0.2">
      <c r="B1014" s="29"/>
    </row>
    <row r="1015" spans="2:2" x14ac:dyDescent="0.2">
      <c r="B1015" s="29"/>
    </row>
    <row r="1016" spans="2:2" x14ac:dyDescent="0.2">
      <c r="B1016" s="29"/>
    </row>
    <row r="1017" spans="2:2" x14ac:dyDescent="0.2">
      <c r="B1017" s="29"/>
    </row>
    <row r="1018" spans="2:2" x14ac:dyDescent="0.2">
      <c r="B1018" s="29"/>
    </row>
    <row r="1019" spans="2:2" x14ac:dyDescent="0.2">
      <c r="B1019" s="29"/>
    </row>
    <row r="1020" spans="2:2" x14ac:dyDescent="0.2">
      <c r="B1020" s="29"/>
    </row>
    <row r="1021" spans="2:2" x14ac:dyDescent="0.2">
      <c r="B1021" s="29"/>
    </row>
    <row r="1022" spans="2:2" x14ac:dyDescent="0.2">
      <c r="B1022" s="29"/>
    </row>
    <row r="1023" spans="2:2" x14ac:dyDescent="0.2">
      <c r="B1023" s="29"/>
    </row>
    <row r="1024" spans="2:2" x14ac:dyDescent="0.2">
      <c r="B1024" s="29"/>
    </row>
    <row r="1025" spans="2:2" x14ac:dyDescent="0.2">
      <c r="B1025" s="29"/>
    </row>
    <row r="1026" spans="2:2" x14ac:dyDescent="0.2">
      <c r="B1026" s="29"/>
    </row>
    <row r="1027" spans="2:2" x14ac:dyDescent="0.2">
      <c r="B1027" s="29"/>
    </row>
    <row r="1028" spans="2:2" x14ac:dyDescent="0.2">
      <c r="B1028" s="29"/>
    </row>
    <row r="1029" spans="2:2" x14ac:dyDescent="0.2">
      <c r="B1029" s="29"/>
    </row>
    <row r="1030" spans="2:2" x14ac:dyDescent="0.2">
      <c r="B1030" s="29"/>
    </row>
    <row r="1031" spans="2:2" x14ac:dyDescent="0.2">
      <c r="B1031" s="29"/>
    </row>
    <row r="1032" spans="2:2" x14ac:dyDescent="0.2">
      <c r="B1032" s="29"/>
    </row>
    <row r="1033" spans="2:2" x14ac:dyDescent="0.2">
      <c r="B1033" s="29"/>
    </row>
    <row r="1034" spans="2:2" x14ac:dyDescent="0.2">
      <c r="B1034" s="29"/>
    </row>
    <row r="1035" spans="2:2" x14ac:dyDescent="0.2">
      <c r="B1035" s="29"/>
    </row>
    <row r="1036" spans="2:2" x14ac:dyDescent="0.2">
      <c r="B1036" s="29"/>
    </row>
    <row r="1037" spans="2:2" x14ac:dyDescent="0.2">
      <c r="B1037" s="29"/>
    </row>
    <row r="1038" spans="2:2" x14ac:dyDescent="0.2">
      <c r="B1038" s="29"/>
    </row>
    <row r="1039" spans="2:2" x14ac:dyDescent="0.2">
      <c r="B1039" s="29"/>
    </row>
    <row r="1040" spans="2:2" x14ac:dyDescent="0.2">
      <c r="B1040" s="29"/>
    </row>
    <row r="1041" spans="2:2" x14ac:dyDescent="0.2">
      <c r="B1041" s="29"/>
    </row>
    <row r="1042" spans="2:2" x14ac:dyDescent="0.2">
      <c r="B1042" s="29"/>
    </row>
    <row r="1043" spans="2:2" x14ac:dyDescent="0.2">
      <c r="B1043" s="29"/>
    </row>
    <row r="1044" spans="2:2" x14ac:dyDescent="0.2">
      <c r="B1044" s="29"/>
    </row>
    <row r="1045" spans="2:2" x14ac:dyDescent="0.2">
      <c r="B1045" s="29"/>
    </row>
    <row r="1046" spans="2:2" x14ac:dyDescent="0.2">
      <c r="B1046" s="29"/>
    </row>
    <row r="1047" spans="2:2" x14ac:dyDescent="0.2">
      <c r="B1047" s="29"/>
    </row>
    <row r="1048" spans="2:2" x14ac:dyDescent="0.2">
      <c r="B1048" s="29"/>
    </row>
    <row r="1049" spans="2:2" x14ac:dyDescent="0.2">
      <c r="B1049" s="29"/>
    </row>
    <row r="1050" spans="2:2" x14ac:dyDescent="0.2">
      <c r="B1050" s="29"/>
    </row>
    <row r="1051" spans="2:2" x14ac:dyDescent="0.2">
      <c r="B1051" s="29"/>
    </row>
    <row r="1052" spans="2:2" x14ac:dyDescent="0.2">
      <c r="B1052" s="29"/>
    </row>
    <row r="1053" spans="2:2" x14ac:dyDescent="0.2">
      <c r="B1053" s="29"/>
    </row>
    <row r="1054" spans="2:2" x14ac:dyDescent="0.2">
      <c r="B1054" s="29"/>
    </row>
    <row r="1055" spans="2:2" x14ac:dyDescent="0.2">
      <c r="B1055" s="29"/>
    </row>
    <row r="1056" spans="2:2" x14ac:dyDescent="0.2">
      <c r="B1056" s="29"/>
    </row>
    <row r="1057" spans="2:2" x14ac:dyDescent="0.2">
      <c r="B1057" s="29"/>
    </row>
    <row r="1058" spans="2:2" x14ac:dyDescent="0.2">
      <c r="B1058" s="29"/>
    </row>
    <row r="1059" spans="2:2" x14ac:dyDescent="0.2">
      <c r="B1059" s="29"/>
    </row>
    <row r="1060" spans="2:2" x14ac:dyDescent="0.2">
      <c r="B1060" s="29"/>
    </row>
    <row r="1061" spans="2:2" x14ac:dyDescent="0.2">
      <c r="B1061" s="29"/>
    </row>
    <row r="1062" spans="2:2" x14ac:dyDescent="0.2">
      <c r="B1062" s="29"/>
    </row>
    <row r="1063" spans="2:2" x14ac:dyDescent="0.2">
      <c r="B1063" s="29"/>
    </row>
    <row r="1064" spans="2:2" x14ac:dyDescent="0.2">
      <c r="B1064" s="29"/>
    </row>
    <row r="1065" spans="2:2" x14ac:dyDescent="0.2">
      <c r="B1065" s="29"/>
    </row>
    <row r="1066" spans="2:2" x14ac:dyDescent="0.2">
      <c r="B1066" s="29"/>
    </row>
    <row r="1067" spans="2:2" x14ac:dyDescent="0.2">
      <c r="B1067" s="29"/>
    </row>
    <row r="1068" spans="2:2" x14ac:dyDescent="0.2">
      <c r="B1068" s="29"/>
    </row>
    <row r="1069" spans="2:2" x14ac:dyDescent="0.2">
      <c r="B1069" s="29"/>
    </row>
    <row r="1070" spans="2:2" x14ac:dyDescent="0.2">
      <c r="B1070" s="29"/>
    </row>
    <row r="1071" spans="2:2" x14ac:dyDescent="0.2">
      <c r="B1071" s="29"/>
    </row>
    <row r="1072" spans="2:2" x14ac:dyDescent="0.2">
      <c r="B1072" s="29"/>
    </row>
    <row r="1073" spans="2:2" x14ac:dyDescent="0.2">
      <c r="B1073" s="29"/>
    </row>
    <row r="1074" spans="2:2" x14ac:dyDescent="0.2">
      <c r="B1074" s="29"/>
    </row>
    <row r="1075" spans="2:2" x14ac:dyDescent="0.2">
      <c r="B1075" s="29"/>
    </row>
    <row r="1076" spans="2:2" x14ac:dyDescent="0.2">
      <c r="B1076" s="29"/>
    </row>
    <row r="1077" spans="2:2" x14ac:dyDescent="0.2">
      <c r="B1077" s="29"/>
    </row>
    <row r="1078" spans="2:2" x14ac:dyDescent="0.2">
      <c r="B1078" s="29"/>
    </row>
    <row r="1079" spans="2:2" x14ac:dyDescent="0.2">
      <c r="B1079" s="29"/>
    </row>
    <row r="1080" spans="2:2" x14ac:dyDescent="0.2">
      <c r="B1080" s="29"/>
    </row>
    <row r="1081" spans="2:2" x14ac:dyDescent="0.2">
      <c r="B1081" s="29"/>
    </row>
    <row r="1082" spans="2:2" x14ac:dyDescent="0.2">
      <c r="B1082" s="29"/>
    </row>
    <row r="1083" spans="2:2" x14ac:dyDescent="0.2">
      <c r="B1083" s="29"/>
    </row>
    <row r="1084" spans="2:2" x14ac:dyDescent="0.2">
      <c r="B1084" s="29"/>
    </row>
    <row r="1085" spans="2:2" x14ac:dyDescent="0.2">
      <c r="B1085" s="29"/>
    </row>
    <row r="1086" spans="2:2" x14ac:dyDescent="0.2">
      <c r="B1086" s="29"/>
    </row>
    <row r="1087" spans="2:2" x14ac:dyDescent="0.2">
      <c r="B1087" s="29"/>
    </row>
    <row r="1088" spans="2:2" x14ac:dyDescent="0.2">
      <c r="B1088" s="29"/>
    </row>
    <row r="1089" spans="2:2" x14ac:dyDescent="0.2">
      <c r="B1089" s="29"/>
    </row>
    <row r="1090" spans="2:2" x14ac:dyDescent="0.2">
      <c r="B1090" s="29"/>
    </row>
    <row r="1091" spans="2:2" x14ac:dyDescent="0.2">
      <c r="B1091" s="29"/>
    </row>
    <row r="1092" spans="2:2" x14ac:dyDescent="0.2">
      <c r="B1092" s="29"/>
    </row>
    <row r="1093" spans="2:2" x14ac:dyDescent="0.2">
      <c r="B1093" s="29"/>
    </row>
    <row r="1094" spans="2:2" x14ac:dyDescent="0.2">
      <c r="B1094" s="29"/>
    </row>
  </sheetData>
  <mergeCells count="5">
    <mergeCell ref="A14:A15"/>
    <mergeCell ref="B14:B15"/>
    <mergeCell ref="A11:D11"/>
    <mergeCell ref="A12:D12"/>
    <mergeCell ref="C14:D14"/>
  </mergeCells>
  <pageMargins left="0.78740157480314965" right="0.39370078740157483" top="0.74803149606299213" bottom="0.74803149606299213" header="0.31496062992125984" footer="0.31496062992125984"/>
  <pageSetup paperSize="9" scale="8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E110"/>
  <sheetViews>
    <sheetView view="pageBreakPreview" zoomScale="90" zoomScaleSheetLayoutView="90" workbookViewId="0">
      <selection activeCell="B5" sqref="B5"/>
    </sheetView>
  </sheetViews>
  <sheetFormatPr defaultColWidth="19.85546875" defaultRowHeight="12.75" x14ac:dyDescent="0.2"/>
  <cols>
    <col min="1" max="1" width="23.5703125" style="81" customWidth="1"/>
    <col min="2" max="2" width="85.140625" style="101" customWidth="1"/>
    <col min="3" max="3" width="18.85546875" style="79" customWidth="1"/>
    <col min="4" max="16384" width="19.85546875" style="74"/>
  </cols>
  <sheetData>
    <row r="1" spans="1:4" s="3" customFormat="1" ht="15.75" customHeight="1" x14ac:dyDescent="0.2">
      <c r="A1" s="150"/>
      <c r="B1" s="151"/>
      <c r="C1" s="164" t="s">
        <v>211</v>
      </c>
      <c r="D1" s="34"/>
    </row>
    <row r="2" spans="1:4" s="3" customFormat="1" x14ac:dyDescent="0.2">
      <c r="A2" s="154"/>
      <c r="B2" s="151"/>
      <c r="C2" s="164" t="s">
        <v>192</v>
      </c>
      <c r="D2" s="34"/>
    </row>
    <row r="3" spans="1:4" s="3" customFormat="1" x14ac:dyDescent="0.2">
      <c r="A3" s="154"/>
      <c r="B3" s="151"/>
      <c r="C3" s="164" t="s">
        <v>193</v>
      </c>
      <c r="D3" s="34"/>
    </row>
    <row r="4" spans="1:4" s="4" customFormat="1" x14ac:dyDescent="0.2">
      <c r="B4" s="5"/>
      <c r="C4" s="164" t="s">
        <v>209</v>
      </c>
    </row>
    <row r="5" spans="1:4" s="4" customFormat="1" ht="27" customHeight="1" x14ac:dyDescent="0.2">
      <c r="B5" s="5" t="s">
        <v>217</v>
      </c>
      <c r="C5" s="164"/>
    </row>
    <row r="6" spans="1:4" s="3" customFormat="1" ht="15" customHeight="1" x14ac:dyDescent="0.2">
      <c r="A6" s="150"/>
      <c r="B6" s="151"/>
      <c r="C6" s="164" t="s">
        <v>197</v>
      </c>
      <c r="D6" s="34"/>
    </row>
    <row r="7" spans="1:4" s="3" customFormat="1" x14ac:dyDescent="0.2">
      <c r="A7" s="154"/>
      <c r="B7" s="151"/>
      <c r="C7" s="164" t="s">
        <v>195</v>
      </c>
      <c r="D7" s="34"/>
    </row>
    <row r="8" spans="1:4" s="3" customFormat="1" x14ac:dyDescent="0.2">
      <c r="A8" s="154"/>
      <c r="B8" s="151"/>
      <c r="C8" s="164" t="s">
        <v>209</v>
      </c>
      <c r="D8" s="34"/>
    </row>
    <row r="9" spans="1:4" s="4" customFormat="1" ht="15" customHeight="1" x14ac:dyDescent="0.2">
      <c r="B9" s="5"/>
      <c r="C9" s="164" t="s">
        <v>196</v>
      </c>
    </row>
    <row r="10" spans="1:4" s="4" customFormat="1" ht="10.5" customHeight="1" x14ac:dyDescent="0.2">
      <c r="B10" s="5"/>
      <c r="C10" s="164"/>
    </row>
    <row r="11" spans="1:4" s="102" customFormat="1" ht="24" customHeight="1" x14ac:dyDescent="0.2">
      <c r="A11" s="173" t="s">
        <v>112</v>
      </c>
      <c r="B11" s="173"/>
      <c r="C11" s="173"/>
      <c r="D11" s="161"/>
    </row>
    <row r="12" spans="1:4" s="102" customFormat="1" ht="9" customHeight="1" x14ac:dyDescent="0.2">
      <c r="A12" s="144"/>
      <c r="B12" s="144"/>
      <c r="C12" s="165"/>
    </row>
    <row r="13" spans="1:4" ht="8.25" customHeight="1" x14ac:dyDescent="0.2">
      <c r="A13" s="99"/>
      <c r="B13" s="103"/>
      <c r="C13" s="166" t="s">
        <v>0</v>
      </c>
    </row>
    <row r="14" spans="1:4" ht="21.75" customHeight="1" x14ac:dyDescent="0.2">
      <c r="A14" s="145" t="s">
        <v>1</v>
      </c>
      <c r="B14" s="145" t="s">
        <v>2</v>
      </c>
      <c r="C14" s="167" t="s">
        <v>3</v>
      </c>
    </row>
    <row r="15" spans="1:4" s="104" customFormat="1" ht="26.25" customHeight="1" x14ac:dyDescent="0.2">
      <c r="A15" s="93" t="s">
        <v>26</v>
      </c>
      <c r="B15" s="44" t="s">
        <v>27</v>
      </c>
      <c r="C15" s="139">
        <f>C16+C18+C20+C24+C27+C28+C40+C42+C43+C49+C50</f>
        <v>3545494</v>
      </c>
    </row>
    <row r="16" spans="1:4" s="104" customFormat="1" ht="16.5" x14ac:dyDescent="0.2">
      <c r="A16" s="93" t="s">
        <v>28</v>
      </c>
      <c r="B16" s="45" t="s">
        <v>29</v>
      </c>
      <c r="C16" s="140">
        <f>SUM(C17)</f>
        <v>2165000</v>
      </c>
    </row>
    <row r="17" spans="1:3" ht="16.5" x14ac:dyDescent="0.2">
      <c r="A17" s="94" t="s">
        <v>30</v>
      </c>
      <c r="B17" s="46" t="s">
        <v>31</v>
      </c>
      <c r="C17" s="42">
        <f>1844445+320555</f>
        <v>2165000</v>
      </c>
    </row>
    <row r="18" spans="1:3" s="104" customFormat="1" ht="33" x14ac:dyDescent="0.2">
      <c r="A18" s="93" t="s">
        <v>32</v>
      </c>
      <c r="B18" s="47" t="s">
        <v>33</v>
      </c>
      <c r="C18" s="140">
        <f>C19</f>
        <v>17409</v>
      </c>
    </row>
    <row r="19" spans="1:3" ht="33" x14ac:dyDescent="0.2">
      <c r="A19" s="94" t="s">
        <v>34</v>
      </c>
      <c r="B19" s="46" t="s">
        <v>35</v>
      </c>
      <c r="C19" s="42">
        <f>15960+1449</f>
        <v>17409</v>
      </c>
    </row>
    <row r="20" spans="1:3" s="104" customFormat="1" ht="16.5" x14ac:dyDescent="0.2">
      <c r="A20" s="93" t="s">
        <v>36</v>
      </c>
      <c r="B20" s="45" t="s">
        <v>37</v>
      </c>
      <c r="C20" s="140">
        <f>C21+C22+C23</f>
        <v>376400</v>
      </c>
    </row>
    <row r="21" spans="1:3" s="104" customFormat="1" ht="33" x14ac:dyDescent="0.2">
      <c r="A21" s="94" t="s">
        <v>23</v>
      </c>
      <c r="B21" s="46" t="s">
        <v>24</v>
      </c>
      <c r="C21" s="42">
        <f>257392+12608</f>
        <v>270000</v>
      </c>
    </row>
    <row r="22" spans="1:3" ht="16.5" x14ac:dyDescent="0.2">
      <c r="A22" s="94" t="s">
        <v>38</v>
      </c>
      <c r="B22" s="48" t="s">
        <v>25</v>
      </c>
      <c r="C22" s="42">
        <f>1900+3500</f>
        <v>5400</v>
      </c>
    </row>
    <row r="23" spans="1:3" ht="16.5" x14ac:dyDescent="0.2">
      <c r="A23" s="94" t="s">
        <v>39</v>
      </c>
      <c r="B23" s="46" t="s">
        <v>40</v>
      </c>
      <c r="C23" s="42">
        <f>116861-15861</f>
        <v>101000</v>
      </c>
    </row>
    <row r="24" spans="1:3" s="104" customFormat="1" ht="16.5" x14ac:dyDescent="0.2">
      <c r="A24" s="93" t="s">
        <v>41</v>
      </c>
      <c r="B24" s="47" t="s">
        <v>42</v>
      </c>
      <c r="C24" s="141">
        <f>SUM(C25+C26)</f>
        <v>448826</v>
      </c>
    </row>
    <row r="25" spans="1:3" ht="16.5" x14ac:dyDescent="0.2">
      <c r="A25" s="94" t="s">
        <v>43</v>
      </c>
      <c r="B25" s="48" t="s">
        <v>44</v>
      </c>
      <c r="C25" s="142">
        <f>143850+28150</f>
        <v>172000</v>
      </c>
    </row>
    <row r="26" spans="1:3" ht="16.5" x14ac:dyDescent="0.2">
      <c r="A26" s="94" t="s">
        <v>45</v>
      </c>
      <c r="B26" s="48" t="s">
        <v>46</v>
      </c>
      <c r="C26" s="142">
        <v>276826</v>
      </c>
    </row>
    <row r="27" spans="1:3" ht="16.5" x14ac:dyDescent="0.2">
      <c r="A27" s="94" t="s">
        <v>47</v>
      </c>
      <c r="B27" s="48" t="s">
        <v>48</v>
      </c>
      <c r="C27" s="142">
        <f>64028+200-8028</f>
        <v>56200</v>
      </c>
    </row>
    <row r="28" spans="1:3" s="104" customFormat="1" ht="33" x14ac:dyDescent="0.2">
      <c r="A28" s="93" t="s">
        <v>49</v>
      </c>
      <c r="B28" s="47" t="s">
        <v>50</v>
      </c>
      <c r="C28" s="142">
        <f>C29+C30+C34+C37+C39</f>
        <v>345037</v>
      </c>
    </row>
    <row r="29" spans="1:3" ht="66" x14ac:dyDescent="0.2">
      <c r="A29" s="94" t="s">
        <v>51</v>
      </c>
      <c r="B29" s="46" t="s">
        <v>52</v>
      </c>
      <c r="C29" s="142">
        <f>1289+5000</f>
        <v>6289</v>
      </c>
    </row>
    <row r="30" spans="1:3" s="104" customFormat="1" ht="82.5" x14ac:dyDescent="0.2">
      <c r="A30" s="93" t="s">
        <v>53</v>
      </c>
      <c r="B30" s="47" t="s">
        <v>54</v>
      </c>
      <c r="C30" s="142">
        <f>C31+C32+C33</f>
        <v>263925</v>
      </c>
    </row>
    <row r="31" spans="1:3" ht="66" x14ac:dyDescent="0.2">
      <c r="A31" s="94" t="s">
        <v>55</v>
      </c>
      <c r="B31" s="46" t="s">
        <v>56</v>
      </c>
      <c r="C31" s="42">
        <f>214856-52068</f>
        <v>162788</v>
      </c>
    </row>
    <row r="32" spans="1:3" ht="66" x14ac:dyDescent="0.2">
      <c r="A32" s="94" t="s">
        <v>57</v>
      </c>
      <c r="B32" s="46" t="s">
        <v>58</v>
      </c>
      <c r="C32" s="42">
        <v>21865</v>
      </c>
    </row>
    <row r="33" spans="1:3" ht="82.5" x14ac:dyDescent="0.2">
      <c r="A33" s="94" t="s">
        <v>59</v>
      </c>
      <c r="B33" s="75" t="s">
        <v>122</v>
      </c>
      <c r="C33" s="42">
        <v>79272</v>
      </c>
    </row>
    <row r="34" spans="1:3" s="104" customFormat="1" ht="33" x14ac:dyDescent="0.2">
      <c r="A34" s="93" t="s">
        <v>60</v>
      </c>
      <c r="B34" s="47" t="s">
        <v>61</v>
      </c>
      <c r="C34" s="42">
        <f>C35+C36</f>
        <v>5443</v>
      </c>
    </row>
    <row r="35" spans="1:3" ht="99" x14ac:dyDescent="0.2">
      <c r="A35" s="94" t="s">
        <v>62</v>
      </c>
      <c r="B35" s="46" t="s">
        <v>17</v>
      </c>
      <c r="C35" s="42">
        <v>763</v>
      </c>
    </row>
    <row r="36" spans="1:3" ht="82.5" x14ac:dyDescent="0.2">
      <c r="A36" s="94" t="s">
        <v>18</v>
      </c>
      <c r="B36" s="46" t="s">
        <v>19</v>
      </c>
      <c r="C36" s="42">
        <v>4680</v>
      </c>
    </row>
    <row r="37" spans="1:3" ht="16.5" x14ac:dyDescent="0.2">
      <c r="A37" s="94" t="s">
        <v>63</v>
      </c>
      <c r="B37" s="46" t="s">
        <v>64</v>
      </c>
      <c r="C37" s="42">
        <f>SUM(C38)</f>
        <v>3000</v>
      </c>
    </row>
    <row r="38" spans="1:3" ht="49.5" x14ac:dyDescent="0.2">
      <c r="A38" s="95" t="s">
        <v>65</v>
      </c>
      <c r="B38" s="46" t="s">
        <v>66</v>
      </c>
      <c r="C38" s="42">
        <v>3000</v>
      </c>
    </row>
    <row r="39" spans="1:3" ht="66" x14ac:dyDescent="0.2">
      <c r="A39" s="95" t="s">
        <v>67</v>
      </c>
      <c r="B39" s="46" t="s">
        <v>68</v>
      </c>
      <c r="C39" s="42">
        <f>55380+3000+8000</f>
        <v>66380</v>
      </c>
    </row>
    <row r="40" spans="1:3" ht="16.5" x14ac:dyDescent="0.2">
      <c r="A40" s="95" t="s">
        <v>69</v>
      </c>
      <c r="B40" s="49" t="s">
        <v>70</v>
      </c>
      <c r="C40" s="142">
        <f>C41</f>
        <v>874</v>
      </c>
    </row>
    <row r="41" spans="1:3" ht="16.5" x14ac:dyDescent="0.2">
      <c r="A41" s="95" t="s">
        <v>71</v>
      </c>
      <c r="B41" s="46" t="s">
        <v>72</v>
      </c>
      <c r="C41" s="42">
        <v>874</v>
      </c>
    </row>
    <row r="42" spans="1:3" ht="33" x14ac:dyDescent="0.2">
      <c r="A42" s="95" t="s">
        <v>73</v>
      </c>
      <c r="B42" s="49" t="s">
        <v>74</v>
      </c>
      <c r="C42" s="42">
        <f>3444+5680</f>
        <v>9124</v>
      </c>
    </row>
    <row r="43" spans="1:3" ht="33" x14ac:dyDescent="0.2">
      <c r="A43" s="95" t="s">
        <v>75</v>
      </c>
      <c r="B43" s="49" t="s">
        <v>76</v>
      </c>
      <c r="C43" s="42">
        <f>C44+C45+C48</f>
        <v>84033</v>
      </c>
    </row>
    <row r="44" spans="1:3" ht="66" x14ac:dyDescent="0.2">
      <c r="A44" s="95" t="s">
        <v>77</v>
      </c>
      <c r="B44" s="75" t="s">
        <v>123</v>
      </c>
      <c r="C44" s="142">
        <f>50727+176969-4462-176969</f>
        <v>46265</v>
      </c>
    </row>
    <row r="45" spans="1:3" ht="33" x14ac:dyDescent="0.2">
      <c r="A45" s="96" t="s">
        <v>78</v>
      </c>
      <c r="B45" s="47" t="s">
        <v>124</v>
      </c>
      <c r="C45" s="107">
        <f>C46+C47</f>
        <v>28286</v>
      </c>
    </row>
    <row r="46" spans="1:3" ht="49.5" x14ac:dyDescent="0.2">
      <c r="A46" s="95" t="s">
        <v>79</v>
      </c>
      <c r="B46" s="46" t="s">
        <v>80</v>
      </c>
      <c r="C46" s="42">
        <v>21511</v>
      </c>
    </row>
    <row r="47" spans="1:3" ht="49.5" x14ac:dyDescent="0.2">
      <c r="A47" s="95" t="s">
        <v>20</v>
      </c>
      <c r="B47" s="46" t="s">
        <v>21</v>
      </c>
      <c r="C47" s="42">
        <f>7282+13336-507-13336</f>
        <v>6775</v>
      </c>
    </row>
    <row r="48" spans="1:3" ht="66" x14ac:dyDescent="0.2">
      <c r="A48" s="97" t="s">
        <v>81</v>
      </c>
      <c r="B48" s="46" t="s">
        <v>82</v>
      </c>
      <c r="C48" s="42">
        <v>9482</v>
      </c>
    </row>
    <row r="49" spans="1:3" ht="16.5" x14ac:dyDescent="0.2">
      <c r="A49" s="95" t="s">
        <v>83</v>
      </c>
      <c r="B49" s="46" t="s">
        <v>84</v>
      </c>
      <c r="C49" s="42">
        <v>14125</v>
      </c>
    </row>
    <row r="50" spans="1:3" ht="16.5" x14ac:dyDescent="0.2">
      <c r="A50" s="94" t="s">
        <v>85</v>
      </c>
      <c r="B50" s="46" t="s">
        <v>86</v>
      </c>
      <c r="C50" s="42">
        <f>C51</f>
        <v>28466</v>
      </c>
    </row>
    <row r="51" spans="1:3" ht="16.5" x14ac:dyDescent="0.2">
      <c r="A51" s="94" t="s">
        <v>12</v>
      </c>
      <c r="B51" s="46" t="s">
        <v>13</v>
      </c>
      <c r="C51" s="42">
        <v>28466</v>
      </c>
    </row>
    <row r="52" spans="1:3" s="79" customFormat="1" ht="16.5" x14ac:dyDescent="0.2">
      <c r="A52" s="136" t="s">
        <v>87</v>
      </c>
      <c r="B52" s="137" t="s">
        <v>88</v>
      </c>
      <c r="C52" s="132">
        <f>C53</f>
        <v>10501934.538730001</v>
      </c>
    </row>
    <row r="53" spans="1:3" s="79" customFormat="1" ht="33" x14ac:dyDescent="0.2">
      <c r="A53" s="136" t="s">
        <v>89</v>
      </c>
      <c r="B53" s="138" t="s">
        <v>90</v>
      </c>
      <c r="C53" s="133">
        <f>C54+C58+C78+C88</f>
        <v>10501934.538730001</v>
      </c>
    </row>
    <row r="54" spans="1:3" s="78" customFormat="1" ht="27.6" customHeight="1" x14ac:dyDescent="0.2">
      <c r="A54" s="98" t="s">
        <v>91</v>
      </c>
      <c r="B54" s="89" t="s">
        <v>92</v>
      </c>
      <c r="C54" s="84">
        <f>C55+C56+C57</f>
        <v>1740090.3859999999</v>
      </c>
    </row>
    <row r="55" spans="1:3" ht="33" x14ac:dyDescent="0.2">
      <c r="A55" s="94" t="s">
        <v>14</v>
      </c>
      <c r="B55" s="92" t="s">
        <v>101</v>
      </c>
      <c r="C55" s="85">
        <v>485116</v>
      </c>
    </row>
    <row r="56" spans="1:3" ht="33" x14ac:dyDescent="0.2">
      <c r="A56" s="94" t="s">
        <v>15</v>
      </c>
      <c r="B56" s="92" t="s">
        <v>16</v>
      </c>
      <c r="C56" s="85">
        <f>605279.7+648402.3</f>
        <v>1253682</v>
      </c>
    </row>
    <row r="57" spans="1:3" s="34" customFormat="1" ht="16.5" x14ac:dyDescent="0.2">
      <c r="A57" s="146" t="s">
        <v>201</v>
      </c>
      <c r="B57" s="92" t="s">
        <v>202</v>
      </c>
      <c r="C57" s="42">
        <v>1292.386</v>
      </c>
    </row>
    <row r="58" spans="1:3" s="78" customFormat="1" ht="33" x14ac:dyDescent="0.2">
      <c r="A58" s="98" t="s">
        <v>125</v>
      </c>
      <c r="B58" s="89" t="s">
        <v>126</v>
      </c>
      <c r="C58" s="134">
        <f>SUM(C59:C77)</f>
        <v>3632968.9233300001</v>
      </c>
    </row>
    <row r="59" spans="1:3" s="78" customFormat="1" ht="33" x14ac:dyDescent="0.2">
      <c r="A59" s="94" t="s">
        <v>203</v>
      </c>
      <c r="B59" s="130" t="s">
        <v>204</v>
      </c>
      <c r="C59" s="42">
        <v>14138.8</v>
      </c>
    </row>
    <row r="60" spans="1:3" ht="82.5" x14ac:dyDescent="0.2">
      <c r="A60" s="94" t="s">
        <v>127</v>
      </c>
      <c r="B60" s="130" t="s">
        <v>128</v>
      </c>
      <c r="C60" s="42">
        <v>1640733.90494</v>
      </c>
    </row>
    <row r="61" spans="1:3" ht="99" x14ac:dyDescent="0.2">
      <c r="A61" s="94" t="s">
        <v>189</v>
      </c>
      <c r="B61" s="130" t="s">
        <v>200</v>
      </c>
      <c r="C61" s="42">
        <v>94754.953630000004</v>
      </c>
    </row>
    <row r="62" spans="1:3" ht="82.5" x14ac:dyDescent="0.2">
      <c r="A62" s="94" t="s">
        <v>129</v>
      </c>
      <c r="B62" s="130" t="s">
        <v>130</v>
      </c>
      <c r="C62" s="42">
        <v>286500.02698000002</v>
      </c>
    </row>
    <row r="63" spans="1:3" ht="49.5" x14ac:dyDescent="0.2">
      <c r="A63" s="94" t="s">
        <v>131</v>
      </c>
      <c r="B63" s="49" t="s">
        <v>132</v>
      </c>
      <c r="C63" s="42">
        <f>83317.48473+1320.15412</f>
        <v>84637.638850000003</v>
      </c>
    </row>
    <row r="64" spans="1:3" ht="82.5" x14ac:dyDescent="0.2">
      <c r="A64" s="94" t="s">
        <v>181</v>
      </c>
      <c r="B64" s="130" t="s">
        <v>182</v>
      </c>
      <c r="C64" s="42">
        <v>42346.969700000001</v>
      </c>
    </row>
    <row r="65" spans="1:3" ht="33" x14ac:dyDescent="0.2">
      <c r="A65" s="94" t="s">
        <v>133</v>
      </c>
      <c r="B65" s="49" t="s">
        <v>183</v>
      </c>
      <c r="C65" s="42">
        <v>110463.5</v>
      </c>
    </row>
    <row r="66" spans="1:3" ht="33" x14ac:dyDescent="0.2">
      <c r="A66" s="94" t="s">
        <v>176</v>
      </c>
      <c r="B66" s="49" t="s">
        <v>177</v>
      </c>
      <c r="C66" s="42">
        <v>6017.2462800000003</v>
      </c>
    </row>
    <row r="67" spans="1:3" ht="49.5" x14ac:dyDescent="0.2">
      <c r="A67" s="94" t="s">
        <v>134</v>
      </c>
      <c r="B67" s="49" t="s">
        <v>167</v>
      </c>
      <c r="C67" s="42">
        <v>191073.2292</v>
      </c>
    </row>
    <row r="68" spans="1:3" ht="33" x14ac:dyDescent="0.2">
      <c r="A68" s="94" t="s">
        <v>135</v>
      </c>
      <c r="B68" s="90" t="s">
        <v>136</v>
      </c>
      <c r="C68" s="42">
        <v>203068.57453000001</v>
      </c>
    </row>
    <row r="69" spans="1:3" ht="33" x14ac:dyDescent="0.2">
      <c r="A69" s="94" t="s">
        <v>205</v>
      </c>
      <c r="B69" s="90" t="s">
        <v>206</v>
      </c>
      <c r="C69" s="42">
        <v>138753.9351</v>
      </c>
    </row>
    <row r="70" spans="1:3" ht="66" x14ac:dyDescent="0.2">
      <c r="A70" s="94" t="s">
        <v>168</v>
      </c>
      <c r="B70" s="90" t="s">
        <v>169</v>
      </c>
      <c r="C70" s="42">
        <v>26745.7</v>
      </c>
    </row>
    <row r="71" spans="1:3" ht="49.5" x14ac:dyDescent="0.2">
      <c r="A71" s="94" t="s">
        <v>174</v>
      </c>
      <c r="B71" s="90" t="s">
        <v>175</v>
      </c>
      <c r="C71" s="42">
        <v>3195.9340699999998</v>
      </c>
    </row>
    <row r="72" spans="1:3" ht="33" x14ac:dyDescent="0.2">
      <c r="A72" s="94" t="s">
        <v>137</v>
      </c>
      <c r="B72" s="90" t="s">
        <v>138</v>
      </c>
      <c r="C72" s="42">
        <v>8169</v>
      </c>
    </row>
    <row r="73" spans="1:3" ht="33" x14ac:dyDescent="0.2">
      <c r="A73" s="94" t="s">
        <v>170</v>
      </c>
      <c r="B73" s="90" t="s">
        <v>171</v>
      </c>
      <c r="C73" s="42">
        <v>8717.5</v>
      </c>
    </row>
    <row r="74" spans="1:3" ht="66" x14ac:dyDescent="0.2">
      <c r="A74" s="94" t="s">
        <v>198</v>
      </c>
      <c r="B74" s="90" t="s">
        <v>199</v>
      </c>
      <c r="C74" s="42">
        <v>27670.09231</v>
      </c>
    </row>
    <row r="75" spans="1:3" ht="33" x14ac:dyDescent="0.2">
      <c r="A75" s="94" t="s">
        <v>139</v>
      </c>
      <c r="B75" s="90" t="s">
        <v>184</v>
      </c>
      <c r="C75" s="42">
        <v>181459.36567999999</v>
      </c>
    </row>
    <row r="76" spans="1:3" ht="53.25" customHeight="1" x14ac:dyDescent="0.2">
      <c r="A76" s="94" t="s">
        <v>172</v>
      </c>
      <c r="B76" s="90" t="s">
        <v>173</v>
      </c>
      <c r="C76" s="42">
        <v>538762.95206000004</v>
      </c>
    </row>
    <row r="77" spans="1:3" ht="16.5" x14ac:dyDescent="0.2">
      <c r="A77" s="94" t="s">
        <v>140</v>
      </c>
      <c r="B77" s="90" t="s">
        <v>141</v>
      </c>
      <c r="C77" s="42">
        <f>39898.4-14138.8</f>
        <v>25759.600000000002</v>
      </c>
    </row>
    <row r="78" spans="1:3" s="78" customFormat="1" ht="16.5" x14ac:dyDescent="0.2">
      <c r="A78" s="98" t="s">
        <v>142</v>
      </c>
      <c r="B78" s="89" t="s">
        <v>143</v>
      </c>
      <c r="C78" s="134">
        <f>SUM(C79:C87)</f>
        <v>4196779.6967599997</v>
      </c>
    </row>
    <row r="79" spans="1:3" ht="33" x14ac:dyDescent="0.2">
      <c r="A79" s="94" t="s">
        <v>144</v>
      </c>
      <c r="B79" s="76" t="s">
        <v>145</v>
      </c>
      <c r="C79" s="42">
        <v>46114.5</v>
      </c>
    </row>
    <row r="80" spans="1:3" ht="33" x14ac:dyDescent="0.2">
      <c r="A80" s="94" t="s">
        <v>146</v>
      </c>
      <c r="B80" s="76" t="s">
        <v>147</v>
      </c>
      <c r="C80" s="42">
        <v>45517.278859999999</v>
      </c>
    </row>
    <row r="81" spans="1:3" ht="49.5" x14ac:dyDescent="0.2">
      <c r="A81" s="94" t="s">
        <v>148</v>
      </c>
      <c r="B81" s="76" t="s">
        <v>185</v>
      </c>
      <c r="C81" s="42">
        <f>54149.1</f>
        <v>54149.1</v>
      </c>
    </row>
    <row r="82" spans="1:3" ht="66" x14ac:dyDescent="0.2">
      <c r="A82" s="94" t="s">
        <v>149</v>
      </c>
      <c r="B82" s="76" t="s">
        <v>186</v>
      </c>
      <c r="C82" s="42">
        <v>76126</v>
      </c>
    </row>
    <row r="83" spans="1:3" ht="49.5" x14ac:dyDescent="0.2">
      <c r="A83" s="94" t="s">
        <v>150</v>
      </c>
      <c r="B83" s="46" t="s">
        <v>151</v>
      </c>
      <c r="C83" s="42">
        <v>261404.01790000001</v>
      </c>
    </row>
    <row r="84" spans="1:3" ht="49.5" x14ac:dyDescent="0.2">
      <c r="A84" s="94" t="s">
        <v>152</v>
      </c>
      <c r="B84" s="46" t="s">
        <v>153</v>
      </c>
      <c r="C84" s="42">
        <f>469.1</f>
        <v>469.1</v>
      </c>
    </row>
    <row r="85" spans="1:3" ht="49.5" x14ac:dyDescent="0.2">
      <c r="A85" s="94" t="s">
        <v>155</v>
      </c>
      <c r="B85" s="46" t="s">
        <v>187</v>
      </c>
      <c r="C85" s="42">
        <v>8319.2999999999993</v>
      </c>
    </row>
    <row r="86" spans="1:3" ht="66" x14ac:dyDescent="0.2">
      <c r="A86" s="94" t="s">
        <v>156</v>
      </c>
      <c r="B86" s="46" t="s">
        <v>157</v>
      </c>
      <c r="C86" s="42">
        <f>16147.4</f>
        <v>16147.4</v>
      </c>
    </row>
    <row r="87" spans="1:3" ht="16.5" x14ac:dyDescent="0.2">
      <c r="A87" s="94" t="s">
        <v>158</v>
      </c>
      <c r="B87" s="46" t="s">
        <v>159</v>
      </c>
      <c r="C87" s="42">
        <f>3687783+750</f>
        <v>3688533</v>
      </c>
    </row>
    <row r="88" spans="1:3" s="78" customFormat="1" ht="16.5" x14ac:dyDescent="0.2">
      <c r="A88" s="98" t="s">
        <v>160</v>
      </c>
      <c r="B88" s="91" t="s">
        <v>161</v>
      </c>
      <c r="C88" s="135">
        <f>C89+C90+C91+C92</f>
        <v>932095.53264000011</v>
      </c>
    </row>
    <row r="89" spans="1:3" s="78" customFormat="1" ht="66" x14ac:dyDescent="0.2">
      <c r="A89" s="94" t="s">
        <v>162</v>
      </c>
      <c r="B89" s="46" t="s">
        <v>163</v>
      </c>
      <c r="C89" s="42">
        <v>10903.242319999999</v>
      </c>
    </row>
    <row r="90" spans="1:3" ht="115.5" x14ac:dyDescent="0.2">
      <c r="A90" s="94" t="s">
        <v>164</v>
      </c>
      <c r="B90" s="75" t="s">
        <v>178</v>
      </c>
      <c r="C90" s="42">
        <v>120799.6</v>
      </c>
    </row>
    <row r="91" spans="1:3" ht="33" x14ac:dyDescent="0.2">
      <c r="A91" s="146" t="s">
        <v>207</v>
      </c>
      <c r="B91" s="143" t="s">
        <v>208</v>
      </c>
      <c r="C91" s="42">
        <v>27825.415000000001</v>
      </c>
    </row>
    <row r="92" spans="1:3" ht="33" x14ac:dyDescent="0.2">
      <c r="A92" s="94" t="s">
        <v>165</v>
      </c>
      <c r="B92" s="46" t="s">
        <v>166</v>
      </c>
      <c r="C92" s="147">
        <v>772567.27532000013</v>
      </c>
    </row>
    <row r="93" spans="1:3" ht="16.5" x14ac:dyDescent="0.2">
      <c r="A93" s="94"/>
      <c r="B93" s="38" t="s">
        <v>93</v>
      </c>
      <c r="C93" s="132">
        <f>C15+C52</f>
        <v>14047428.538730001</v>
      </c>
    </row>
    <row r="94" spans="1:3" ht="16.5" x14ac:dyDescent="0.2">
      <c r="A94" s="148"/>
      <c r="B94" s="108"/>
      <c r="C94" s="149"/>
    </row>
    <row r="95" spans="1:3" ht="16.5" x14ac:dyDescent="0.2">
      <c r="A95" s="99"/>
      <c r="B95" s="108"/>
    </row>
    <row r="96" spans="1:3" ht="16.5" x14ac:dyDescent="0.2">
      <c r="A96" s="99"/>
      <c r="B96" s="108"/>
    </row>
    <row r="97" spans="1:5" s="52" customFormat="1" ht="21.75" customHeight="1" x14ac:dyDescent="0.3">
      <c r="A97" s="109" t="s">
        <v>104</v>
      </c>
      <c r="B97" s="51"/>
      <c r="C97" s="168"/>
    </row>
    <row r="98" spans="1:5" s="52" customFormat="1" ht="21.75" customHeight="1" x14ac:dyDescent="0.3">
      <c r="A98" s="109" t="s">
        <v>103</v>
      </c>
      <c r="B98" s="53"/>
      <c r="C98" s="169" t="s">
        <v>100</v>
      </c>
    </row>
    <row r="99" spans="1:5" ht="35.25" customHeight="1" x14ac:dyDescent="0.25">
      <c r="B99"/>
      <c r="C99"/>
      <c r="D99"/>
      <c r="E99"/>
    </row>
    <row r="100" spans="1:5" ht="18.75" customHeight="1" x14ac:dyDescent="0.25">
      <c r="B100"/>
      <c r="C100"/>
      <c r="D100"/>
      <c r="E100"/>
    </row>
    <row r="101" spans="1:5" ht="15" x14ac:dyDescent="0.25">
      <c r="B101"/>
      <c r="C101"/>
      <c r="D101"/>
      <c r="E101"/>
    </row>
    <row r="102" spans="1:5" ht="15" x14ac:dyDescent="0.25">
      <c r="B102"/>
      <c r="C102"/>
      <c r="D102"/>
      <c r="E102"/>
    </row>
    <row r="103" spans="1:5" ht="15" x14ac:dyDescent="0.25">
      <c r="B103"/>
      <c r="C103"/>
      <c r="D103"/>
      <c r="E103"/>
    </row>
    <row r="104" spans="1:5" ht="15" x14ac:dyDescent="0.25">
      <c r="B104"/>
      <c r="C104"/>
      <c r="D104"/>
      <c r="E104"/>
    </row>
    <row r="105" spans="1:5" ht="15" x14ac:dyDescent="0.25">
      <c r="B105"/>
      <c r="C105"/>
      <c r="D105"/>
      <c r="E105"/>
    </row>
    <row r="106" spans="1:5" ht="15" x14ac:dyDescent="0.25">
      <c r="B106"/>
      <c r="C106"/>
      <c r="D106"/>
      <c r="E106"/>
    </row>
    <row r="107" spans="1:5" ht="15" x14ac:dyDescent="0.25">
      <c r="B107"/>
      <c r="C107"/>
      <c r="D107"/>
      <c r="E107"/>
    </row>
    <row r="108" spans="1:5" ht="15" x14ac:dyDescent="0.25">
      <c r="B108"/>
      <c r="C108"/>
      <c r="D108"/>
      <c r="E108"/>
    </row>
    <row r="109" spans="1:5" ht="15" x14ac:dyDescent="0.25">
      <c r="B109"/>
      <c r="C109"/>
      <c r="D109"/>
      <c r="E109"/>
    </row>
    <row r="110" spans="1:5" ht="15" x14ac:dyDescent="0.25">
      <c r="B110"/>
      <c r="C110"/>
      <c r="D110"/>
      <c r="E110"/>
    </row>
  </sheetData>
  <mergeCells count="1">
    <mergeCell ref="A11:C11"/>
  </mergeCells>
  <pageMargins left="0.78740157480314965" right="0.39370078740157483" top="0.35433070866141736" bottom="0.39370078740157483" header="0.19685039370078741" footer="0.19685039370078741"/>
  <pageSetup paperSize="9" scale="70" fitToHeight="4" orientation="portrait" horizontalDpi="180" verticalDpi="180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F1231"/>
  <sheetViews>
    <sheetView tabSelected="1" view="pageBreakPreview" zoomScale="90" zoomScaleSheetLayoutView="90" workbookViewId="0">
      <selection activeCell="D5" sqref="D5"/>
    </sheetView>
  </sheetViews>
  <sheetFormatPr defaultColWidth="19.85546875" defaultRowHeight="15" x14ac:dyDescent="0.25"/>
  <cols>
    <col min="1" max="1" width="23.42578125" style="81" customWidth="1"/>
    <col min="2" max="2" width="76.28515625" style="101" customWidth="1"/>
    <col min="3" max="3" width="16.42578125" style="110" customWidth="1"/>
    <col min="4" max="4" width="16.7109375" style="88" customWidth="1"/>
    <col min="5" max="16384" width="19.85546875" style="88"/>
  </cols>
  <sheetData>
    <row r="1" spans="1:6" x14ac:dyDescent="0.25">
      <c r="A1" s="150"/>
      <c r="B1" s="151"/>
      <c r="C1" s="152"/>
      <c r="D1" s="153" t="s">
        <v>22</v>
      </c>
    </row>
    <row r="2" spans="1:6" x14ac:dyDescent="0.25">
      <c r="A2" s="154"/>
      <c r="B2" s="151"/>
      <c r="C2" s="155"/>
      <c r="D2" s="160" t="s">
        <v>192</v>
      </c>
    </row>
    <row r="3" spans="1:6" x14ac:dyDescent="0.25">
      <c r="A3" s="154"/>
      <c r="B3" s="151"/>
      <c r="C3" s="155"/>
      <c r="D3" s="160" t="s">
        <v>193</v>
      </c>
    </row>
    <row r="4" spans="1:6" x14ac:dyDescent="0.25">
      <c r="A4" s="154"/>
      <c r="B4" s="151"/>
      <c r="C4" s="155"/>
      <c r="D4" s="160" t="s">
        <v>209</v>
      </c>
    </row>
    <row r="5" spans="1:6" x14ac:dyDescent="0.25">
      <c r="A5" s="154"/>
      <c r="B5" s="151"/>
      <c r="C5" s="155"/>
      <c r="D5" s="160" t="s">
        <v>218</v>
      </c>
    </row>
    <row r="6" spans="1:6" x14ac:dyDescent="0.25">
      <c r="A6" s="154"/>
      <c r="B6" s="151"/>
      <c r="C6" s="155"/>
      <c r="D6" s="160" t="s">
        <v>212</v>
      </c>
    </row>
    <row r="7" spans="1:6" x14ac:dyDescent="0.25">
      <c r="A7" s="154"/>
      <c r="B7" s="151"/>
      <c r="C7" s="155"/>
      <c r="D7" s="160" t="s">
        <v>195</v>
      </c>
    </row>
    <row r="8" spans="1:6" s="100" customFormat="1" ht="14.45" customHeight="1" x14ac:dyDescent="0.2">
      <c r="A8" s="4"/>
      <c r="B8" s="5"/>
      <c r="C8" s="4"/>
      <c r="D8" s="160" t="s">
        <v>209</v>
      </c>
    </row>
    <row r="9" spans="1:6" x14ac:dyDescent="0.25">
      <c r="A9" s="154"/>
      <c r="B9" s="156"/>
      <c r="C9" s="157"/>
      <c r="D9" s="160" t="s">
        <v>196</v>
      </c>
    </row>
    <row r="10" spans="1:6" ht="22.5" customHeight="1" x14ac:dyDescent="0.25">
      <c r="A10" s="179" t="s">
        <v>94</v>
      </c>
      <c r="B10" s="179"/>
      <c r="C10" s="179"/>
      <c r="D10" s="179"/>
    </row>
    <row r="11" spans="1:6" ht="18.75" customHeight="1" x14ac:dyDescent="0.25">
      <c r="A11" s="179" t="s">
        <v>115</v>
      </c>
      <c r="B11" s="179"/>
      <c r="C11" s="179"/>
      <c r="D11" s="179"/>
    </row>
    <row r="12" spans="1:6" ht="18.75" customHeight="1" x14ac:dyDescent="0.25">
      <c r="A12" s="154"/>
      <c r="B12" s="158"/>
      <c r="C12" s="159"/>
      <c r="D12" s="36" t="s">
        <v>0</v>
      </c>
    </row>
    <row r="13" spans="1:6" x14ac:dyDescent="0.25">
      <c r="A13" s="180" t="s">
        <v>1</v>
      </c>
      <c r="B13" s="180" t="s">
        <v>2</v>
      </c>
      <c r="C13" s="182" t="s">
        <v>3</v>
      </c>
      <c r="D13" s="182"/>
    </row>
    <row r="14" spans="1:6" ht="25.5" customHeight="1" x14ac:dyDescent="0.25">
      <c r="A14" s="181"/>
      <c r="B14" s="181"/>
      <c r="C14" s="58" t="s">
        <v>102</v>
      </c>
      <c r="D14" s="58" t="s">
        <v>114</v>
      </c>
    </row>
    <row r="15" spans="1:6" ht="15.75" customHeight="1" x14ac:dyDescent="0.25">
      <c r="A15" s="94" t="s">
        <v>26</v>
      </c>
      <c r="B15" s="111" t="s">
        <v>27</v>
      </c>
      <c r="C15" s="112">
        <f>C16+C18+C20+C24+C27+C28+C40+C42+C43+C48+C49</f>
        <v>3213194</v>
      </c>
      <c r="D15" s="112">
        <f>D16+D18+D20+D24+D27+D28+D40+D42+D43+D48+D49</f>
        <v>3341539</v>
      </c>
      <c r="E15" s="113"/>
      <c r="F15" s="113"/>
    </row>
    <row r="16" spans="1:6" s="116" customFormat="1" ht="16.5" x14ac:dyDescent="0.25">
      <c r="A16" s="98" t="s">
        <v>28</v>
      </c>
      <c r="B16" s="114" t="s">
        <v>29</v>
      </c>
      <c r="C16" s="73">
        <f>C17</f>
        <v>1955112</v>
      </c>
      <c r="D16" s="73">
        <f>D17</f>
        <v>2072418</v>
      </c>
      <c r="E16" s="115"/>
      <c r="F16" s="115"/>
    </row>
    <row r="17" spans="1:6" ht="16.5" x14ac:dyDescent="0.25">
      <c r="A17" s="94" t="s">
        <v>30</v>
      </c>
      <c r="B17" s="48" t="s">
        <v>31</v>
      </c>
      <c r="C17" s="37">
        <v>1955112</v>
      </c>
      <c r="D17" s="37">
        <v>2072418</v>
      </c>
      <c r="E17" s="113"/>
    </row>
    <row r="18" spans="1:6" s="116" customFormat="1" ht="33" x14ac:dyDescent="0.25">
      <c r="A18" s="98" t="s">
        <v>32</v>
      </c>
      <c r="B18" s="91" t="s">
        <v>33</v>
      </c>
      <c r="C18" s="73">
        <f>C19</f>
        <v>16340</v>
      </c>
      <c r="D18" s="73">
        <f>D19</f>
        <v>15918</v>
      </c>
    </row>
    <row r="19" spans="1:6" ht="33" x14ac:dyDescent="0.25">
      <c r="A19" s="94" t="s">
        <v>34</v>
      </c>
      <c r="B19" s="46" t="s">
        <v>35</v>
      </c>
      <c r="C19" s="37">
        <v>16340</v>
      </c>
      <c r="D19" s="37">
        <v>15918</v>
      </c>
    </row>
    <row r="20" spans="1:6" s="116" customFormat="1" ht="16.5" x14ac:dyDescent="0.25">
      <c r="A20" s="98" t="s">
        <v>36</v>
      </c>
      <c r="B20" s="114" t="s">
        <v>37</v>
      </c>
      <c r="C20" s="73">
        <f>C21+C22+C23</f>
        <v>400023</v>
      </c>
      <c r="D20" s="73">
        <f>D21+D22+D23</f>
        <v>425442</v>
      </c>
    </row>
    <row r="21" spans="1:6" ht="33" x14ac:dyDescent="0.25">
      <c r="A21" s="94" t="s">
        <v>23</v>
      </c>
      <c r="B21" s="46" t="s">
        <v>24</v>
      </c>
      <c r="C21" s="37">
        <v>275409</v>
      </c>
      <c r="D21" s="37">
        <v>294688</v>
      </c>
    </row>
    <row r="22" spans="1:6" ht="16.5" x14ac:dyDescent="0.25">
      <c r="A22" s="94" t="s">
        <v>38</v>
      </c>
      <c r="B22" s="48" t="s">
        <v>25</v>
      </c>
      <c r="C22" s="37">
        <v>1910</v>
      </c>
      <c r="D22" s="37">
        <v>1915</v>
      </c>
    </row>
    <row r="23" spans="1:6" ht="33" x14ac:dyDescent="0.25">
      <c r="A23" s="94" t="s">
        <v>39</v>
      </c>
      <c r="B23" s="46" t="s">
        <v>40</v>
      </c>
      <c r="C23" s="37">
        <v>122704</v>
      </c>
      <c r="D23" s="37">
        <v>128839</v>
      </c>
    </row>
    <row r="24" spans="1:6" s="116" customFormat="1" ht="16.5" x14ac:dyDescent="0.25">
      <c r="A24" s="98" t="s">
        <v>41</v>
      </c>
      <c r="B24" s="91" t="s">
        <v>42</v>
      </c>
      <c r="C24" s="117">
        <f>SUM(C25+C26)</f>
        <v>422763</v>
      </c>
      <c r="D24" s="117">
        <f>SUM(D25+D26)</f>
        <v>424870</v>
      </c>
    </row>
    <row r="25" spans="1:6" ht="16.5" x14ac:dyDescent="0.25">
      <c r="A25" s="94" t="s">
        <v>43</v>
      </c>
      <c r="B25" s="48" t="s">
        <v>44</v>
      </c>
      <c r="C25" s="72">
        <v>145289</v>
      </c>
      <c r="D25" s="72">
        <v>146741</v>
      </c>
    </row>
    <row r="26" spans="1:6" ht="16.5" x14ac:dyDescent="0.25">
      <c r="A26" s="94" t="s">
        <v>45</v>
      </c>
      <c r="B26" s="48" t="s">
        <v>46</v>
      </c>
      <c r="C26" s="72">
        <v>277474</v>
      </c>
      <c r="D26" s="72">
        <v>278129</v>
      </c>
    </row>
    <row r="27" spans="1:6" s="116" customFormat="1" ht="16.5" x14ac:dyDescent="0.25">
      <c r="A27" s="98" t="s">
        <v>47</v>
      </c>
      <c r="B27" s="114" t="s">
        <v>48</v>
      </c>
      <c r="C27" s="117">
        <f>65309+150</f>
        <v>65459</v>
      </c>
      <c r="D27" s="117">
        <f>65309+100</f>
        <v>65409</v>
      </c>
    </row>
    <row r="28" spans="1:6" s="116" customFormat="1" ht="51" customHeight="1" x14ac:dyDescent="0.25">
      <c r="A28" s="98" t="s">
        <v>49</v>
      </c>
      <c r="B28" s="91" t="s">
        <v>50</v>
      </c>
      <c r="C28" s="117">
        <f>SUM(C29+C30+C37+C39+C34)</f>
        <v>254153</v>
      </c>
      <c r="D28" s="117">
        <f>SUM(D29+D30+D37+D39+D34)</f>
        <v>247009</v>
      </c>
      <c r="E28" s="115"/>
      <c r="F28" s="115"/>
    </row>
    <row r="29" spans="1:6" ht="70.5" customHeight="1" x14ac:dyDescent="0.25">
      <c r="A29" s="94" t="s">
        <v>51</v>
      </c>
      <c r="B29" s="46" t="s">
        <v>52</v>
      </c>
      <c r="C29" s="72">
        <v>1289</v>
      </c>
      <c r="D29" s="72">
        <v>1289</v>
      </c>
    </row>
    <row r="30" spans="1:6" s="121" customFormat="1" ht="82.5" x14ac:dyDescent="0.25">
      <c r="A30" s="118" t="s">
        <v>53</v>
      </c>
      <c r="B30" s="119" t="s">
        <v>54</v>
      </c>
      <c r="C30" s="120">
        <f>SUM(C31+C32+C33)</f>
        <v>195793</v>
      </c>
      <c r="D30" s="120">
        <f>SUM(D31+D32+D33)</f>
        <v>196391</v>
      </c>
    </row>
    <row r="31" spans="1:6" ht="66" x14ac:dyDescent="0.25">
      <c r="A31" s="94" t="s">
        <v>95</v>
      </c>
      <c r="B31" s="46" t="s">
        <v>56</v>
      </c>
      <c r="C31" s="37">
        <v>116139</v>
      </c>
      <c r="D31" s="37">
        <v>120784</v>
      </c>
    </row>
    <row r="32" spans="1:6" ht="82.5" x14ac:dyDescent="0.25">
      <c r="A32" s="94" t="s">
        <v>57</v>
      </c>
      <c r="B32" s="46" t="s">
        <v>58</v>
      </c>
      <c r="C32" s="37">
        <v>14003</v>
      </c>
      <c r="D32" s="37">
        <v>14563</v>
      </c>
    </row>
    <row r="33" spans="1:5" ht="84.75" customHeight="1" x14ac:dyDescent="0.25">
      <c r="A33" s="94" t="s">
        <v>59</v>
      </c>
      <c r="B33" s="75" t="s">
        <v>122</v>
      </c>
      <c r="C33" s="37">
        <v>65651</v>
      </c>
      <c r="D33" s="37">
        <v>61044</v>
      </c>
    </row>
    <row r="34" spans="1:5" s="121" customFormat="1" ht="49.5" x14ac:dyDescent="0.25">
      <c r="A34" s="118" t="s">
        <v>60</v>
      </c>
      <c r="B34" s="119" t="s">
        <v>61</v>
      </c>
      <c r="C34" s="122">
        <f>C35+C36</f>
        <v>5631</v>
      </c>
      <c r="D34" s="122">
        <f>D35+D36</f>
        <v>5826</v>
      </c>
    </row>
    <row r="35" spans="1:5" ht="99" x14ac:dyDescent="0.25">
      <c r="A35" s="94" t="s">
        <v>62</v>
      </c>
      <c r="B35" s="46" t="s">
        <v>17</v>
      </c>
      <c r="C35" s="37">
        <v>793</v>
      </c>
      <c r="D35" s="37">
        <v>825</v>
      </c>
    </row>
    <row r="36" spans="1:5" ht="82.5" x14ac:dyDescent="0.25">
      <c r="A36" s="94" t="s">
        <v>18</v>
      </c>
      <c r="B36" s="46" t="s">
        <v>19</v>
      </c>
      <c r="C36" s="37">
        <v>4838</v>
      </c>
      <c r="D36" s="37">
        <v>5001</v>
      </c>
    </row>
    <row r="37" spans="1:5" s="123" customFormat="1" ht="16.5" x14ac:dyDescent="0.2">
      <c r="A37" s="118" t="s">
        <v>63</v>
      </c>
      <c r="B37" s="119" t="s">
        <v>64</v>
      </c>
      <c r="C37" s="120">
        <f>C38</f>
        <v>0</v>
      </c>
      <c r="D37" s="120">
        <f>D38</f>
        <v>0</v>
      </c>
    </row>
    <row r="38" spans="1:5" ht="49.5" x14ac:dyDescent="0.25">
      <c r="A38" s="95" t="s">
        <v>65</v>
      </c>
      <c r="B38" s="46" t="s">
        <v>66</v>
      </c>
      <c r="C38" s="37">
        <v>0</v>
      </c>
      <c r="D38" s="72">
        <v>0</v>
      </c>
    </row>
    <row r="39" spans="1:5" ht="82.5" x14ac:dyDescent="0.25">
      <c r="A39" s="95" t="s">
        <v>67</v>
      </c>
      <c r="B39" s="46" t="s">
        <v>68</v>
      </c>
      <c r="C39" s="37">
        <v>51440</v>
      </c>
      <c r="D39" s="37">
        <v>43503</v>
      </c>
    </row>
    <row r="40" spans="1:5" s="116" customFormat="1" ht="19.899999999999999" customHeight="1" x14ac:dyDescent="0.25">
      <c r="A40" s="124" t="s">
        <v>69</v>
      </c>
      <c r="B40" s="125" t="s">
        <v>70</v>
      </c>
      <c r="C40" s="117">
        <f>C41</f>
        <v>874</v>
      </c>
      <c r="D40" s="117">
        <f>D41</f>
        <v>874</v>
      </c>
      <c r="E40" s="115"/>
    </row>
    <row r="41" spans="1:5" ht="16.5" x14ac:dyDescent="0.25">
      <c r="A41" s="95" t="s">
        <v>71</v>
      </c>
      <c r="B41" s="46" t="s">
        <v>72</v>
      </c>
      <c r="C41" s="37">
        <v>874</v>
      </c>
      <c r="D41" s="37">
        <v>874</v>
      </c>
      <c r="E41" s="115"/>
    </row>
    <row r="42" spans="1:5" s="116" customFormat="1" ht="33" x14ac:dyDescent="0.25">
      <c r="A42" s="124" t="s">
        <v>73</v>
      </c>
      <c r="B42" s="125" t="s">
        <v>74</v>
      </c>
      <c r="C42" s="37">
        <v>3464</v>
      </c>
      <c r="D42" s="37">
        <v>3464</v>
      </c>
      <c r="E42" s="115"/>
    </row>
    <row r="43" spans="1:5" s="116" customFormat="1" ht="20.45" customHeight="1" x14ac:dyDescent="0.25">
      <c r="A43" s="124" t="s">
        <v>75</v>
      </c>
      <c r="B43" s="125" t="s">
        <v>76</v>
      </c>
      <c r="C43" s="117">
        <f>C44+C45+C47</f>
        <v>52237</v>
      </c>
      <c r="D43" s="117">
        <f>D44+D45+D47</f>
        <v>43182</v>
      </c>
      <c r="E43" s="115"/>
    </row>
    <row r="44" spans="1:5" ht="84" customHeight="1" x14ac:dyDescent="0.25">
      <c r="A44" s="95" t="s">
        <v>77</v>
      </c>
      <c r="B44" s="75" t="s">
        <v>123</v>
      </c>
      <c r="C44" s="72">
        <v>21244</v>
      </c>
      <c r="D44" s="72">
        <v>12189</v>
      </c>
    </row>
    <row r="45" spans="1:5" s="104" customFormat="1" ht="36.75" customHeight="1" x14ac:dyDescent="0.2">
      <c r="A45" s="96" t="s">
        <v>78</v>
      </c>
      <c r="B45" s="47" t="s">
        <v>124</v>
      </c>
      <c r="C45" s="72">
        <f>C46</f>
        <v>21511</v>
      </c>
      <c r="D45" s="72">
        <f>D46</f>
        <v>21511</v>
      </c>
    </row>
    <row r="46" spans="1:5" ht="51" customHeight="1" x14ac:dyDescent="0.25">
      <c r="A46" s="95" t="s">
        <v>79</v>
      </c>
      <c r="B46" s="46" t="s">
        <v>80</v>
      </c>
      <c r="C46" s="37">
        <v>21511</v>
      </c>
      <c r="D46" s="37">
        <v>21511</v>
      </c>
    </row>
    <row r="47" spans="1:5" ht="69.75" customHeight="1" x14ac:dyDescent="0.25">
      <c r="A47" s="97" t="s">
        <v>81</v>
      </c>
      <c r="B47" s="46" t="s">
        <v>82</v>
      </c>
      <c r="C47" s="37">
        <v>9482</v>
      </c>
      <c r="D47" s="37">
        <v>9482</v>
      </c>
    </row>
    <row r="48" spans="1:5" s="116" customFormat="1" ht="21" customHeight="1" x14ac:dyDescent="0.25">
      <c r="A48" s="124" t="s">
        <v>83</v>
      </c>
      <c r="B48" s="91" t="s">
        <v>84</v>
      </c>
      <c r="C48" s="117">
        <v>14125</v>
      </c>
      <c r="D48" s="117">
        <v>14125</v>
      </c>
      <c r="E48" s="115"/>
    </row>
    <row r="49" spans="1:6" s="116" customFormat="1" ht="18.600000000000001" customHeight="1" x14ac:dyDescent="0.25">
      <c r="A49" s="124" t="s">
        <v>85</v>
      </c>
      <c r="B49" s="91" t="s">
        <v>86</v>
      </c>
      <c r="C49" s="117">
        <f>C50</f>
        <v>28644</v>
      </c>
      <c r="D49" s="117">
        <f>D50</f>
        <v>28828</v>
      </c>
      <c r="E49" s="115"/>
    </row>
    <row r="50" spans="1:6" s="116" customFormat="1" ht="18.600000000000001" customHeight="1" x14ac:dyDescent="0.25">
      <c r="A50" s="94" t="s">
        <v>12</v>
      </c>
      <c r="B50" s="46" t="s">
        <v>13</v>
      </c>
      <c r="C50" s="37">
        <v>28644</v>
      </c>
      <c r="D50" s="37">
        <v>28828</v>
      </c>
    </row>
    <row r="51" spans="1:6" s="79" customFormat="1" ht="22.15" customHeight="1" x14ac:dyDescent="0.2">
      <c r="A51" s="126" t="s">
        <v>87</v>
      </c>
      <c r="B51" s="105" t="s">
        <v>88</v>
      </c>
      <c r="C51" s="170">
        <f>C52</f>
        <v>5854382.8227100009</v>
      </c>
      <c r="D51" s="170">
        <f>D52</f>
        <v>5807219.20187</v>
      </c>
    </row>
    <row r="52" spans="1:6" s="79" customFormat="1" ht="33" x14ac:dyDescent="0.2">
      <c r="A52" s="126" t="s">
        <v>89</v>
      </c>
      <c r="B52" s="106" t="s">
        <v>90</v>
      </c>
      <c r="C52" s="171">
        <f>C53+C56+C71+C82</f>
        <v>5854382.8227100009</v>
      </c>
      <c r="D52" s="171">
        <f>D53+D56+D71+D82</f>
        <v>5807219.20187</v>
      </c>
    </row>
    <row r="53" spans="1:6" s="78" customFormat="1" ht="23.25" customHeight="1" x14ac:dyDescent="0.2">
      <c r="A53" s="98" t="s">
        <v>91</v>
      </c>
      <c r="B53" s="89" t="s">
        <v>92</v>
      </c>
      <c r="C53" s="107">
        <f>C54+C55</f>
        <v>59225</v>
      </c>
      <c r="D53" s="107">
        <f>D54+D55</f>
        <v>11907</v>
      </c>
      <c r="E53" s="86"/>
      <c r="F53" s="86"/>
    </row>
    <row r="54" spans="1:6" s="74" customFormat="1" ht="33" x14ac:dyDescent="0.2">
      <c r="A54" s="94" t="s">
        <v>14</v>
      </c>
      <c r="B54" s="92" t="s">
        <v>101</v>
      </c>
      <c r="C54" s="42">
        <v>59225</v>
      </c>
      <c r="D54" s="42">
        <v>11907</v>
      </c>
      <c r="E54" s="79"/>
      <c r="F54" s="79"/>
    </row>
    <row r="55" spans="1:6" s="74" customFormat="1" ht="33" x14ac:dyDescent="0.2">
      <c r="A55" s="94" t="s">
        <v>15</v>
      </c>
      <c r="B55" s="92" t="s">
        <v>16</v>
      </c>
      <c r="C55" s="42">
        <v>0</v>
      </c>
      <c r="D55" s="42">
        <v>0</v>
      </c>
      <c r="E55" s="79"/>
    </row>
    <row r="56" spans="1:6" s="78" customFormat="1" ht="33" x14ac:dyDescent="0.2">
      <c r="A56" s="98" t="s">
        <v>125</v>
      </c>
      <c r="B56" s="89" t="s">
        <v>126</v>
      </c>
      <c r="C56" s="135">
        <f>SUM(C57:C70)</f>
        <v>2818500.4138600007</v>
      </c>
      <c r="D56" s="135">
        <f>SUM(D57:D70)</f>
        <v>2961479.7481200001</v>
      </c>
      <c r="E56" s="86"/>
    </row>
    <row r="57" spans="1:6" s="74" customFormat="1" ht="82.5" x14ac:dyDescent="0.2">
      <c r="A57" s="94" t="s">
        <v>127</v>
      </c>
      <c r="B57" s="130" t="s">
        <v>128</v>
      </c>
      <c r="C57" s="42">
        <v>1249817.2000000002</v>
      </c>
      <c r="D57" s="42">
        <v>1000000</v>
      </c>
    </row>
    <row r="58" spans="1:6" s="74" customFormat="1" ht="102" customHeight="1" x14ac:dyDescent="0.2">
      <c r="A58" s="94" t="s">
        <v>189</v>
      </c>
      <c r="B58" s="130" t="s">
        <v>190</v>
      </c>
      <c r="C58" s="42">
        <v>185485.01</v>
      </c>
      <c r="D58" s="42">
        <v>0</v>
      </c>
    </row>
    <row r="59" spans="1:6" s="74" customFormat="1" ht="82.5" x14ac:dyDescent="0.2">
      <c r="A59" s="94" t="s">
        <v>129</v>
      </c>
      <c r="B59" s="130" t="s">
        <v>130</v>
      </c>
      <c r="C59" s="42">
        <v>355000</v>
      </c>
      <c r="D59" s="42">
        <v>355000</v>
      </c>
    </row>
    <row r="60" spans="1:6" s="74" customFormat="1" ht="49.5" x14ac:dyDescent="0.2">
      <c r="A60" s="94" t="s">
        <v>131</v>
      </c>
      <c r="B60" s="130" t="s">
        <v>132</v>
      </c>
      <c r="C60" s="42">
        <v>135059.27395</v>
      </c>
      <c r="D60" s="42">
        <v>0</v>
      </c>
    </row>
    <row r="61" spans="1:6" s="74" customFormat="1" ht="66" x14ac:dyDescent="0.2">
      <c r="A61" s="94" t="s">
        <v>134</v>
      </c>
      <c r="B61" s="49" t="s">
        <v>167</v>
      </c>
      <c r="C61" s="42">
        <v>188623.67877</v>
      </c>
      <c r="D61" s="42">
        <v>185220.61483000001</v>
      </c>
    </row>
    <row r="62" spans="1:6" s="74" customFormat="1" ht="35.25" customHeight="1" x14ac:dyDescent="0.2">
      <c r="A62" s="94" t="s">
        <v>135</v>
      </c>
      <c r="B62" s="90" t="s">
        <v>136</v>
      </c>
      <c r="C62" s="42">
        <v>257000</v>
      </c>
      <c r="D62" s="42">
        <v>300000</v>
      </c>
    </row>
    <row r="63" spans="1:6" s="74" customFormat="1" ht="35.25" customHeight="1" x14ac:dyDescent="0.2">
      <c r="A63" s="94" t="s">
        <v>214</v>
      </c>
      <c r="B63" s="90" t="s">
        <v>213</v>
      </c>
      <c r="C63" s="42">
        <v>138753.9351</v>
      </c>
      <c r="D63" s="42">
        <v>0</v>
      </c>
    </row>
    <row r="64" spans="1:6" s="74" customFormat="1" ht="82.5" x14ac:dyDescent="0.2">
      <c r="A64" s="94" t="s">
        <v>168</v>
      </c>
      <c r="B64" s="90" t="s">
        <v>169</v>
      </c>
      <c r="C64" s="42">
        <v>23543.1</v>
      </c>
      <c r="D64" s="42">
        <v>89585.7</v>
      </c>
    </row>
    <row r="65" spans="1:5" s="74" customFormat="1" ht="66" customHeight="1" x14ac:dyDescent="0.2">
      <c r="A65" s="94" t="s">
        <v>174</v>
      </c>
      <c r="B65" s="90" t="s">
        <v>175</v>
      </c>
      <c r="C65" s="42">
        <v>4117.6086999999998</v>
      </c>
      <c r="D65" s="42">
        <v>4742.3333300000004</v>
      </c>
    </row>
    <row r="66" spans="1:5" s="74" customFormat="1" ht="33" x14ac:dyDescent="0.2">
      <c r="A66" s="94" t="s">
        <v>137</v>
      </c>
      <c r="B66" s="90" t="s">
        <v>138</v>
      </c>
      <c r="C66" s="42">
        <v>8215.5</v>
      </c>
      <c r="D66" s="42">
        <v>8135.5</v>
      </c>
    </row>
    <row r="67" spans="1:5" s="74" customFormat="1" ht="40.15" customHeight="1" x14ac:dyDescent="0.2">
      <c r="A67" s="94" t="s">
        <v>170</v>
      </c>
      <c r="B67" s="90" t="s">
        <v>171</v>
      </c>
      <c r="C67" s="42">
        <v>0</v>
      </c>
      <c r="D67" s="42">
        <v>57522.400000000001</v>
      </c>
    </row>
    <row r="68" spans="1:5" s="74" customFormat="1" ht="36" customHeight="1" x14ac:dyDescent="0.2">
      <c r="A68" s="94" t="s">
        <v>139</v>
      </c>
      <c r="B68" s="90" t="s">
        <v>184</v>
      </c>
      <c r="C68" s="42">
        <v>88984.399959999995</v>
      </c>
      <c r="D68" s="42">
        <v>88984.399959999995</v>
      </c>
    </row>
    <row r="69" spans="1:5" s="74" customFormat="1" ht="36" customHeight="1" x14ac:dyDescent="0.2">
      <c r="A69" s="94" t="s">
        <v>172</v>
      </c>
      <c r="B69" s="90" t="s">
        <v>173</v>
      </c>
      <c r="C69" s="42">
        <f>142370.70738+15770.4</f>
        <v>158141.10738</v>
      </c>
      <c r="D69" s="42">
        <v>0</v>
      </c>
    </row>
    <row r="70" spans="1:5" s="74" customFormat="1" ht="16.5" x14ac:dyDescent="0.2">
      <c r="A70" s="94" t="s">
        <v>140</v>
      </c>
      <c r="B70" s="90" t="s">
        <v>141</v>
      </c>
      <c r="C70" s="42">
        <v>25759.599999999999</v>
      </c>
      <c r="D70" s="42">
        <v>872288.8</v>
      </c>
    </row>
    <row r="71" spans="1:5" s="78" customFormat="1" ht="16.5" x14ac:dyDescent="0.2">
      <c r="A71" s="98" t="s">
        <v>142</v>
      </c>
      <c r="B71" s="89" t="s">
        <v>143</v>
      </c>
      <c r="C71" s="135">
        <f>C72+C73+C74+C75+C76+C77+C78+C79+C80+C81</f>
        <v>2849511.5665300004</v>
      </c>
      <c r="D71" s="135">
        <f>D72+D73+D74+D75+D76+D77+D78+D79+D80+D81</f>
        <v>2704409.8901799996</v>
      </c>
      <c r="E71" s="77"/>
    </row>
    <row r="72" spans="1:5" s="74" customFormat="1" ht="33" x14ac:dyDescent="0.2">
      <c r="A72" s="94" t="s">
        <v>144</v>
      </c>
      <c r="B72" s="76" t="s">
        <v>145</v>
      </c>
      <c r="C72" s="42">
        <v>44700.9</v>
      </c>
      <c r="D72" s="42">
        <v>45202.1</v>
      </c>
    </row>
    <row r="73" spans="1:5" s="74" customFormat="1" ht="33" x14ac:dyDescent="0.2">
      <c r="A73" s="94" t="s">
        <v>146</v>
      </c>
      <c r="B73" s="76" t="s">
        <v>147</v>
      </c>
      <c r="C73" s="42">
        <v>45517.278859999999</v>
      </c>
      <c r="D73" s="42">
        <v>45517.278859999999</v>
      </c>
    </row>
    <row r="74" spans="1:5" s="74" customFormat="1" ht="49.5" x14ac:dyDescent="0.2">
      <c r="A74" s="94" t="s">
        <v>148</v>
      </c>
      <c r="B74" s="76" t="s">
        <v>185</v>
      </c>
      <c r="C74" s="42">
        <f>54149.1</f>
        <v>54149.1</v>
      </c>
      <c r="D74" s="42">
        <v>54149.1</v>
      </c>
    </row>
    <row r="75" spans="1:5" s="74" customFormat="1" ht="84" customHeight="1" x14ac:dyDescent="0.2">
      <c r="A75" s="94" t="s">
        <v>149</v>
      </c>
      <c r="B75" s="76" t="s">
        <v>186</v>
      </c>
      <c r="C75" s="42">
        <v>76126</v>
      </c>
      <c r="D75" s="42">
        <v>76126</v>
      </c>
    </row>
    <row r="76" spans="1:5" s="74" customFormat="1" ht="66" x14ac:dyDescent="0.2">
      <c r="A76" s="94" t="s">
        <v>150</v>
      </c>
      <c r="B76" s="46" t="s">
        <v>151</v>
      </c>
      <c r="C76" s="42">
        <v>193033.28766999999</v>
      </c>
      <c r="D76" s="42">
        <v>189655.91132000001</v>
      </c>
    </row>
    <row r="77" spans="1:5" s="74" customFormat="1" ht="66" x14ac:dyDescent="0.2">
      <c r="A77" s="94" t="s">
        <v>152</v>
      </c>
      <c r="B77" s="46" t="s">
        <v>153</v>
      </c>
      <c r="C77" s="42">
        <v>488</v>
      </c>
      <c r="D77" s="42">
        <v>1929.5</v>
      </c>
    </row>
    <row r="78" spans="1:5" s="74" customFormat="1" ht="99" x14ac:dyDescent="0.2">
      <c r="A78" s="94" t="s">
        <v>154</v>
      </c>
      <c r="B78" s="75" t="s">
        <v>188</v>
      </c>
      <c r="C78" s="42"/>
      <c r="D78" s="42">
        <v>2842.7</v>
      </c>
    </row>
    <row r="79" spans="1:5" s="74" customFormat="1" ht="66" x14ac:dyDescent="0.2">
      <c r="A79" s="94" t="s">
        <v>155</v>
      </c>
      <c r="B79" s="46" t="s">
        <v>187</v>
      </c>
      <c r="C79" s="42">
        <v>11272.4</v>
      </c>
      <c r="D79" s="42">
        <v>11646.6</v>
      </c>
    </row>
    <row r="80" spans="1:5" s="74" customFormat="1" ht="66" x14ac:dyDescent="0.2">
      <c r="A80" s="94" t="s">
        <v>156</v>
      </c>
      <c r="B80" s="46" t="s">
        <v>157</v>
      </c>
      <c r="C80" s="42">
        <v>16349.4</v>
      </c>
      <c r="D80" s="42">
        <v>16462.400000000001</v>
      </c>
    </row>
    <row r="81" spans="1:6" s="74" customFormat="1" ht="16.5" x14ac:dyDescent="0.2">
      <c r="A81" s="94" t="s">
        <v>158</v>
      </c>
      <c r="B81" s="46" t="s">
        <v>159</v>
      </c>
      <c r="C81" s="42">
        <v>2407875.2000000002</v>
      </c>
      <c r="D81" s="42">
        <v>2260878.2999999998</v>
      </c>
    </row>
    <row r="82" spans="1:6" s="78" customFormat="1" ht="16.5" x14ac:dyDescent="0.2">
      <c r="A82" s="98" t="s">
        <v>160</v>
      </c>
      <c r="B82" s="91" t="s">
        <v>161</v>
      </c>
      <c r="C82" s="135">
        <f>SUM(C83:C84)</f>
        <v>127145.84232000001</v>
      </c>
      <c r="D82" s="135">
        <f>SUM(D83:D84)</f>
        <v>129422.56357</v>
      </c>
      <c r="E82" s="86"/>
    </row>
    <row r="83" spans="1:6" s="78" customFormat="1" ht="73.5" customHeight="1" x14ac:dyDescent="0.2">
      <c r="A83" s="94" t="s">
        <v>162</v>
      </c>
      <c r="B83" s="46" t="s">
        <v>163</v>
      </c>
      <c r="C83" s="42">
        <v>10903.242319999999</v>
      </c>
      <c r="D83" s="42">
        <v>13179.96357</v>
      </c>
      <c r="E83" s="86"/>
    </row>
    <row r="84" spans="1:6" s="74" customFormat="1" ht="123.75" customHeight="1" x14ac:dyDescent="0.2">
      <c r="A84" s="94" t="s">
        <v>164</v>
      </c>
      <c r="B84" s="75" t="s">
        <v>178</v>
      </c>
      <c r="C84" s="42">
        <v>116242.6</v>
      </c>
      <c r="D84" s="42">
        <v>116242.6</v>
      </c>
    </row>
    <row r="85" spans="1:6" s="129" customFormat="1" ht="16.5" x14ac:dyDescent="0.25">
      <c r="A85" s="94"/>
      <c r="B85" s="38" t="s">
        <v>93</v>
      </c>
      <c r="C85" s="127">
        <f>C15+C51</f>
        <v>9067576.82271</v>
      </c>
      <c r="D85" s="127">
        <f>D15+D51</f>
        <v>9148758.20187</v>
      </c>
      <c r="E85" s="128"/>
      <c r="F85" s="128"/>
    </row>
    <row r="86" spans="1:6" ht="16.5" x14ac:dyDescent="0.25">
      <c r="A86" s="99"/>
      <c r="B86" s="108"/>
      <c r="C86" s="88"/>
    </row>
    <row r="87" spans="1:6" ht="16.5" x14ac:dyDescent="0.25">
      <c r="A87" s="99"/>
      <c r="B87" s="108"/>
      <c r="C87" s="87"/>
    </row>
    <row r="88" spans="1:6" ht="16.5" x14ac:dyDescent="0.25">
      <c r="A88" s="99"/>
      <c r="B88" s="108"/>
      <c r="C88" s="87"/>
    </row>
    <row r="89" spans="1:6" s="52" customFormat="1" ht="18.75" x14ac:dyDescent="0.3">
      <c r="A89" s="109" t="s">
        <v>104</v>
      </c>
      <c r="B89" s="51"/>
    </row>
    <row r="90" spans="1:6" s="52" customFormat="1" ht="18.75" x14ac:dyDescent="0.3">
      <c r="A90" s="109" t="s">
        <v>103</v>
      </c>
      <c r="B90" s="53"/>
      <c r="D90" s="80" t="s">
        <v>100</v>
      </c>
    </row>
    <row r="91" spans="1:6" x14ac:dyDescent="0.25">
      <c r="A91" s="88"/>
      <c r="B91" s="82"/>
      <c r="C91" s="88"/>
    </row>
    <row r="92" spans="1:6" x14ac:dyDescent="0.25">
      <c r="A92" s="88"/>
      <c r="B92"/>
      <c r="C92"/>
      <c r="D92"/>
      <c r="E92"/>
    </row>
    <row r="93" spans="1:6" x14ac:dyDescent="0.25">
      <c r="A93" s="88"/>
      <c r="B93"/>
      <c r="C93"/>
      <c r="D93"/>
      <c r="E93"/>
    </row>
    <row r="94" spans="1:6" x14ac:dyDescent="0.25">
      <c r="A94" s="88"/>
      <c r="B94"/>
      <c r="C94"/>
      <c r="D94"/>
      <c r="E94"/>
    </row>
    <row r="95" spans="1:6" x14ac:dyDescent="0.25">
      <c r="A95" s="88"/>
      <c r="B95"/>
      <c r="C95"/>
      <c r="D95"/>
      <c r="E95"/>
    </row>
    <row r="96" spans="1:6" x14ac:dyDescent="0.25">
      <c r="A96" s="88"/>
      <c r="B96"/>
      <c r="C96"/>
      <c r="D96"/>
      <c r="E96"/>
    </row>
    <row r="97" spans="1:5" x14ac:dyDescent="0.25">
      <c r="A97" s="88"/>
      <c r="B97"/>
      <c r="C97"/>
      <c r="D97"/>
      <c r="E97"/>
    </row>
    <row r="98" spans="1:5" x14ac:dyDescent="0.25">
      <c r="A98" s="88"/>
      <c r="B98"/>
      <c r="C98"/>
      <c r="D98"/>
      <c r="E98"/>
    </row>
    <row r="99" spans="1:5" x14ac:dyDescent="0.25">
      <c r="A99" s="88"/>
      <c r="B99" s="82"/>
      <c r="C99" s="88"/>
    </row>
    <row r="100" spans="1:5" x14ac:dyDescent="0.25">
      <c r="A100" s="88"/>
      <c r="B100" s="82"/>
      <c r="C100" s="88"/>
    </row>
    <row r="101" spans="1:5" x14ac:dyDescent="0.25">
      <c r="A101" s="88"/>
      <c r="B101" s="82"/>
      <c r="C101" s="88"/>
    </row>
    <row r="102" spans="1:5" x14ac:dyDescent="0.25">
      <c r="A102" s="88"/>
      <c r="B102" s="82"/>
      <c r="C102" s="88"/>
    </row>
    <row r="103" spans="1:5" x14ac:dyDescent="0.25">
      <c r="A103" s="88"/>
      <c r="B103" s="82"/>
      <c r="C103" s="88"/>
    </row>
    <row r="104" spans="1:5" x14ac:dyDescent="0.25">
      <c r="A104" s="88"/>
      <c r="B104" s="82"/>
      <c r="C104" s="88"/>
    </row>
    <row r="105" spans="1:5" x14ac:dyDescent="0.25">
      <c r="A105" s="88"/>
      <c r="B105" s="82"/>
      <c r="C105" s="88"/>
    </row>
    <row r="106" spans="1:5" x14ac:dyDescent="0.25">
      <c r="A106" s="88"/>
      <c r="B106" s="82"/>
      <c r="C106" s="88"/>
    </row>
    <row r="107" spans="1:5" x14ac:dyDescent="0.25">
      <c r="A107" s="88"/>
      <c r="B107" s="82"/>
      <c r="C107" s="88"/>
    </row>
    <row r="108" spans="1:5" x14ac:dyDescent="0.25">
      <c r="A108" s="88"/>
      <c r="B108" s="82"/>
      <c r="C108" s="88"/>
    </row>
    <row r="109" spans="1:5" x14ac:dyDescent="0.25">
      <c r="A109" s="88"/>
      <c r="B109" s="82"/>
      <c r="C109" s="88"/>
    </row>
    <row r="110" spans="1:5" x14ac:dyDescent="0.25">
      <c r="A110" s="88"/>
      <c r="B110" s="82"/>
      <c r="C110" s="88"/>
    </row>
    <row r="111" spans="1:5" x14ac:dyDescent="0.25">
      <c r="A111" s="88"/>
      <c r="B111" s="82"/>
      <c r="C111" s="88"/>
    </row>
    <row r="112" spans="1:5" x14ac:dyDescent="0.25">
      <c r="A112" s="88"/>
      <c r="B112" s="82"/>
      <c r="C112" s="88"/>
    </row>
    <row r="113" spans="1:3" x14ac:dyDescent="0.25">
      <c r="A113" s="88"/>
      <c r="B113" s="82"/>
      <c r="C113" s="88"/>
    </row>
    <row r="114" spans="1:3" x14ac:dyDescent="0.25">
      <c r="A114" s="88"/>
      <c r="B114" s="82"/>
      <c r="C114" s="88"/>
    </row>
    <row r="115" spans="1:3" x14ac:dyDescent="0.25">
      <c r="A115" s="88"/>
      <c r="B115" s="82"/>
      <c r="C115" s="88"/>
    </row>
    <row r="116" spans="1:3" x14ac:dyDescent="0.25">
      <c r="A116" s="88"/>
      <c r="B116" s="82"/>
      <c r="C116" s="88"/>
    </row>
    <row r="117" spans="1:3" x14ac:dyDescent="0.25">
      <c r="A117" s="88"/>
      <c r="B117" s="82"/>
      <c r="C117" s="88"/>
    </row>
    <row r="118" spans="1:3" x14ac:dyDescent="0.25">
      <c r="A118" s="88"/>
      <c r="B118" s="82"/>
      <c r="C118" s="88"/>
    </row>
    <row r="119" spans="1:3" x14ac:dyDescent="0.25">
      <c r="A119" s="88"/>
      <c r="B119" s="82"/>
      <c r="C119" s="88"/>
    </row>
    <row r="120" spans="1:3" x14ac:dyDescent="0.25">
      <c r="A120" s="88"/>
      <c r="B120" s="82"/>
      <c r="C120" s="88"/>
    </row>
    <row r="121" spans="1:3" x14ac:dyDescent="0.25">
      <c r="A121" s="88"/>
      <c r="B121" s="82"/>
      <c r="C121" s="88"/>
    </row>
    <row r="122" spans="1:3" x14ac:dyDescent="0.25">
      <c r="A122" s="88"/>
      <c r="B122" s="82"/>
      <c r="C122" s="88"/>
    </row>
    <row r="123" spans="1:3" x14ac:dyDescent="0.25">
      <c r="A123" s="88"/>
      <c r="B123" s="82"/>
      <c r="C123" s="88"/>
    </row>
    <row r="124" spans="1:3" x14ac:dyDescent="0.25">
      <c r="A124" s="88"/>
      <c r="B124" s="82"/>
      <c r="C124" s="88"/>
    </row>
    <row r="125" spans="1:3" x14ac:dyDescent="0.25">
      <c r="A125" s="88"/>
      <c r="B125" s="82"/>
      <c r="C125" s="88"/>
    </row>
    <row r="126" spans="1:3" x14ac:dyDescent="0.25">
      <c r="A126" s="88"/>
      <c r="B126" s="82"/>
      <c r="C126" s="88"/>
    </row>
    <row r="127" spans="1:3" x14ac:dyDescent="0.25">
      <c r="A127" s="88"/>
      <c r="B127" s="82"/>
      <c r="C127" s="88"/>
    </row>
    <row r="128" spans="1:3" x14ac:dyDescent="0.25">
      <c r="A128" s="88"/>
      <c r="B128" s="82"/>
      <c r="C128" s="88"/>
    </row>
    <row r="129" spans="1:3" x14ac:dyDescent="0.25">
      <c r="A129" s="88"/>
      <c r="B129" s="82"/>
      <c r="C129" s="88"/>
    </row>
    <row r="130" spans="1:3" x14ac:dyDescent="0.25">
      <c r="A130" s="88"/>
      <c r="B130" s="82"/>
      <c r="C130" s="88"/>
    </row>
    <row r="131" spans="1:3" x14ac:dyDescent="0.25">
      <c r="A131" s="88"/>
      <c r="B131" s="82"/>
      <c r="C131" s="88"/>
    </row>
    <row r="132" spans="1:3" x14ac:dyDescent="0.25">
      <c r="A132" s="88"/>
      <c r="B132" s="82"/>
      <c r="C132" s="88"/>
    </row>
    <row r="133" spans="1:3" x14ac:dyDescent="0.25">
      <c r="A133" s="88"/>
      <c r="B133" s="82"/>
      <c r="C133" s="88"/>
    </row>
    <row r="134" spans="1:3" x14ac:dyDescent="0.25">
      <c r="A134" s="88"/>
      <c r="B134" s="82"/>
      <c r="C134" s="88"/>
    </row>
    <row r="135" spans="1:3" x14ac:dyDescent="0.25">
      <c r="A135" s="88"/>
      <c r="B135" s="82"/>
      <c r="C135" s="88"/>
    </row>
    <row r="136" spans="1:3" x14ac:dyDescent="0.25">
      <c r="A136" s="88"/>
      <c r="B136" s="82"/>
      <c r="C136" s="88"/>
    </row>
    <row r="137" spans="1:3" x14ac:dyDescent="0.25">
      <c r="A137" s="88"/>
      <c r="B137" s="82"/>
      <c r="C137" s="88"/>
    </row>
    <row r="138" spans="1:3" x14ac:dyDescent="0.25">
      <c r="A138" s="88"/>
      <c r="B138" s="82"/>
      <c r="C138" s="88"/>
    </row>
    <row r="139" spans="1:3" x14ac:dyDescent="0.25">
      <c r="A139" s="88"/>
      <c r="B139" s="82"/>
      <c r="C139" s="88"/>
    </row>
    <row r="140" spans="1:3" x14ac:dyDescent="0.25">
      <c r="A140" s="88"/>
      <c r="B140" s="82"/>
      <c r="C140" s="88"/>
    </row>
    <row r="141" spans="1:3" x14ac:dyDescent="0.25">
      <c r="A141" s="88"/>
      <c r="B141" s="82"/>
      <c r="C141" s="88"/>
    </row>
    <row r="142" spans="1:3" x14ac:dyDescent="0.25">
      <c r="A142" s="88"/>
      <c r="B142" s="82"/>
      <c r="C142" s="88"/>
    </row>
    <row r="143" spans="1:3" x14ac:dyDescent="0.25">
      <c r="A143" s="88"/>
      <c r="B143" s="82"/>
      <c r="C143" s="88"/>
    </row>
    <row r="144" spans="1:3" x14ac:dyDescent="0.25">
      <c r="A144" s="88"/>
      <c r="B144" s="82"/>
      <c r="C144" s="88"/>
    </row>
    <row r="145" spans="1:3" x14ac:dyDescent="0.25">
      <c r="A145" s="88"/>
      <c r="B145" s="82"/>
      <c r="C145" s="88"/>
    </row>
    <row r="146" spans="1:3" x14ac:dyDescent="0.25">
      <c r="A146" s="88"/>
      <c r="B146" s="82"/>
      <c r="C146" s="88"/>
    </row>
    <row r="147" spans="1:3" x14ac:dyDescent="0.25">
      <c r="A147" s="88"/>
      <c r="B147" s="82"/>
      <c r="C147" s="88"/>
    </row>
    <row r="148" spans="1:3" x14ac:dyDescent="0.25">
      <c r="A148" s="88"/>
      <c r="B148" s="82"/>
      <c r="C148" s="88"/>
    </row>
    <row r="149" spans="1:3" x14ac:dyDescent="0.25">
      <c r="A149" s="88"/>
      <c r="B149" s="82"/>
      <c r="C149" s="88"/>
    </row>
    <row r="150" spans="1:3" x14ac:dyDescent="0.25">
      <c r="A150" s="88"/>
      <c r="B150" s="82"/>
      <c r="C150" s="88"/>
    </row>
    <row r="151" spans="1:3" x14ac:dyDescent="0.25">
      <c r="A151" s="88"/>
      <c r="B151" s="82"/>
      <c r="C151" s="88"/>
    </row>
    <row r="152" spans="1:3" x14ac:dyDescent="0.25">
      <c r="A152" s="88"/>
      <c r="B152" s="82"/>
      <c r="C152" s="88"/>
    </row>
    <row r="153" spans="1:3" x14ac:dyDescent="0.25">
      <c r="A153" s="88"/>
      <c r="B153" s="82"/>
      <c r="C153" s="88"/>
    </row>
    <row r="154" spans="1:3" x14ac:dyDescent="0.25">
      <c r="A154" s="88"/>
      <c r="B154" s="82"/>
      <c r="C154" s="88"/>
    </row>
    <row r="155" spans="1:3" x14ac:dyDescent="0.25">
      <c r="A155" s="88"/>
      <c r="B155" s="82"/>
      <c r="C155" s="88"/>
    </row>
    <row r="156" spans="1:3" x14ac:dyDescent="0.25">
      <c r="A156" s="88"/>
      <c r="B156" s="82"/>
      <c r="C156" s="88"/>
    </row>
    <row r="157" spans="1:3" x14ac:dyDescent="0.25">
      <c r="A157" s="88"/>
      <c r="B157" s="82"/>
      <c r="C157" s="88"/>
    </row>
    <row r="158" spans="1:3" x14ac:dyDescent="0.25">
      <c r="A158" s="88"/>
      <c r="B158" s="82"/>
      <c r="C158" s="88"/>
    </row>
    <row r="159" spans="1:3" x14ac:dyDescent="0.25">
      <c r="A159" s="88"/>
      <c r="B159" s="82"/>
      <c r="C159" s="88"/>
    </row>
    <row r="160" spans="1:3" x14ac:dyDescent="0.25">
      <c r="A160" s="88"/>
      <c r="B160" s="82"/>
      <c r="C160" s="88"/>
    </row>
    <row r="161" spans="1:3" x14ac:dyDescent="0.25">
      <c r="A161" s="88"/>
      <c r="B161" s="82"/>
      <c r="C161" s="88"/>
    </row>
    <row r="162" spans="1:3" x14ac:dyDescent="0.25">
      <c r="A162" s="88"/>
      <c r="B162" s="82"/>
      <c r="C162" s="88"/>
    </row>
    <row r="163" spans="1:3" x14ac:dyDescent="0.25">
      <c r="A163" s="88"/>
      <c r="B163" s="82"/>
      <c r="C163" s="88"/>
    </row>
    <row r="164" spans="1:3" x14ac:dyDescent="0.25">
      <c r="A164" s="88"/>
      <c r="B164" s="82"/>
      <c r="C164" s="88"/>
    </row>
    <row r="165" spans="1:3" x14ac:dyDescent="0.25">
      <c r="A165" s="88"/>
      <c r="B165" s="82"/>
      <c r="C165" s="88"/>
    </row>
    <row r="166" spans="1:3" x14ac:dyDescent="0.25">
      <c r="A166" s="88"/>
      <c r="B166" s="82"/>
      <c r="C166" s="88"/>
    </row>
    <row r="167" spans="1:3" x14ac:dyDescent="0.25">
      <c r="A167" s="88"/>
      <c r="B167" s="82"/>
      <c r="C167" s="88"/>
    </row>
    <row r="168" spans="1:3" x14ac:dyDescent="0.25">
      <c r="A168" s="88"/>
      <c r="B168" s="82"/>
      <c r="C168" s="88"/>
    </row>
    <row r="169" spans="1:3" x14ac:dyDescent="0.25">
      <c r="A169" s="88"/>
      <c r="B169" s="82"/>
      <c r="C169" s="88"/>
    </row>
    <row r="170" spans="1:3" x14ac:dyDescent="0.25">
      <c r="A170" s="88"/>
      <c r="B170" s="82"/>
      <c r="C170" s="88"/>
    </row>
    <row r="171" spans="1:3" x14ac:dyDescent="0.25">
      <c r="A171" s="88"/>
      <c r="B171" s="82"/>
      <c r="C171" s="88"/>
    </row>
    <row r="172" spans="1:3" x14ac:dyDescent="0.25">
      <c r="A172" s="88"/>
      <c r="B172" s="82"/>
      <c r="C172" s="88"/>
    </row>
    <row r="173" spans="1:3" x14ac:dyDescent="0.25">
      <c r="A173" s="88"/>
      <c r="B173" s="82"/>
      <c r="C173" s="88"/>
    </row>
    <row r="174" spans="1:3" x14ac:dyDescent="0.25">
      <c r="A174" s="88"/>
      <c r="B174" s="82"/>
      <c r="C174" s="88"/>
    </row>
    <row r="175" spans="1:3" x14ac:dyDescent="0.25">
      <c r="A175" s="88"/>
      <c r="B175" s="82"/>
      <c r="C175" s="88"/>
    </row>
    <row r="176" spans="1:3" x14ac:dyDescent="0.25">
      <c r="A176" s="88"/>
      <c r="B176" s="82"/>
      <c r="C176" s="88"/>
    </row>
    <row r="177" spans="1:3" x14ac:dyDescent="0.25">
      <c r="A177" s="88"/>
      <c r="B177" s="82"/>
      <c r="C177" s="88"/>
    </row>
    <row r="178" spans="1:3" x14ac:dyDescent="0.25">
      <c r="A178" s="88"/>
      <c r="B178" s="82"/>
      <c r="C178" s="88"/>
    </row>
    <row r="179" spans="1:3" x14ac:dyDescent="0.25">
      <c r="A179" s="88"/>
      <c r="B179" s="82"/>
      <c r="C179" s="88"/>
    </row>
    <row r="180" spans="1:3" x14ac:dyDescent="0.25">
      <c r="A180" s="88"/>
      <c r="B180" s="82"/>
      <c r="C180" s="88"/>
    </row>
    <row r="181" spans="1:3" x14ac:dyDescent="0.25">
      <c r="A181" s="88"/>
      <c r="B181" s="82"/>
      <c r="C181" s="88"/>
    </row>
    <row r="182" spans="1:3" x14ac:dyDescent="0.25">
      <c r="A182" s="88"/>
      <c r="B182" s="82"/>
      <c r="C182" s="88"/>
    </row>
    <row r="183" spans="1:3" x14ac:dyDescent="0.25">
      <c r="A183" s="88"/>
      <c r="B183" s="82"/>
      <c r="C183" s="88"/>
    </row>
    <row r="184" spans="1:3" x14ac:dyDescent="0.25">
      <c r="A184" s="88"/>
      <c r="B184" s="82"/>
      <c r="C184" s="88"/>
    </row>
    <row r="185" spans="1:3" x14ac:dyDescent="0.25">
      <c r="A185" s="88"/>
      <c r="B185" s="82"/>
      <c r="C185" s="88"/>
    </row>
    <row r="186" spans="1:3" x14ac:dyDescent="0.25">
      <c r="A186" s="88"/>
      <c r="B186" s="82"/>
      <c r="C186" s="88"/>
    </row>
    <row r="187" spans="1:3" x14ac:dyDescent="0.25">
      <c r="A187" s="88"/>
      <c r="B187" s="82"/>
      <c r="C187" s="88"/>
    </row>
    <row r="188" spans="1:3" x14ac:dyDescent="0.25">
      <c r="A188" s="88"/>
      <c r="B188" s="82"/>
      <c r="C188" s="88"/>
    </row>
    <row r="189" spans="1:3" x14ac:dyDescent="0.25">
      <c r="A189" s="88"/>
      <c r="B189" s="82"/>
      <c r="C189" s="88"/>
    </row>
    <row r="190" spans="1:3" x14ac:dyDescent="0.25">
      <c r="A190" s="88"/>
      <c r="B190" s="82"/>
      <c r="C190" s="88"/>
    </row>
    <row r="191" spans="1:3" x14ac:dyDescent="0.25">
      <c r="A191" s="88"/>
      <c r="B191" s="82"/>
      <c r="C191" s="88"/>
    </row>
    <row r="192" spans="1:3" x14ac:dyDescent="0.25">
      <c r="A192" s="88"/>
      <c r="B192" s="82"/>
      <c r="C192" s="88"/>
    </row>
    <row r="193" spans="1:3" x14ac:dyDescent="0.25">
      <c r="A193" s="88"/>
      <c r="B193" s="82"/>
      <c r="C193" s="88"/>
    </row>
    <row r="194" spans="1:3" x14ac:dyDescent="0.25">
      <c r="A194" s="88"/>
      <c r="B194" s="82"/>
      <c r="C194" s="88"/>
    </row>
    <row r="195" spans="1:3" x14ac:dyDescent="0.25">
      <c r="A195" s="88"/>
      <c r="B195" s="82"/>
      <c r="C195" s="88"/>
    </row>
    <row r="196" spans="1:3" x14ac:dyDescent="0.25">
      <c r="A196" s="88"/>
      <c r="B196" s="82"/>
      <c r="C196" s="88"/>
    </row>
    <row r="197" spans="1:3" x14ac:dyDescent="0.25">
      <c r="A197" s="88"/>
      <c r="B197" s="82"/>
      <c r="C197" s="88"/>
    </row>
    <row r="198" spans="1:3" x14ac:dyDescent="0.25">
      <c r="A198" s="88"/>
      <c r="B198" s="82"/>
      <c r="C198" s="88"/>
    </row>
    <row r="199" spans="1:3" x14ac:dyDescent="0.25">
      <c r="A199" s="88"/>
      <c r="B199" s="82"/>
      <c r="C199" s="88"/>
    </row>
    <row r="200" spans="1:3" x14ac:dyDescent="0.25">
      <c r="A200" s="88"/>
      <c r="B200" s="82"/>
      <c r="C200" s="88"/>
    </row>
    <row r="201" spans="1:3" x14ac:dyDescent="0.25">
      <c r="A201" s="88"/>
      <c r="B201" s="82"/>
      <c r="C201" s="88"/>
    </row>
    <row r="202" spans="1:3" x14ac:dyDescent="0.25">
      <c r="A202" s="88"/>
      <c r="B202" s="82"/>
      <c r="C202" s="88"/>
    </row>
    <row r="203" spans="1:3" x14ac:dyDescent="0.25">
      <c r="A203" s="88"/>
      <c r="B203" s="82"/>
      <c r="C203" s="88"/>
    </row>
    <row r="204" spans="1:3" x14ac:dyDescent="0.25">
      <c r="A204" s="88"/>
      <c r="B204" s="82"/>
      <c r="C204" s="88"/>
    </row>
    <row r="205" spans="1:3" x14ac:dyDescent="0.25">
      <c r="A205" s="88"/>
      <c r="B205" s="82"/>
      <c r="C205" s="88"/>
    </row>
    <row r="206" spans="1:3" x14ac:dyDescent="0.25">
      <c r="A206" s="88"/>
      <c r="B206" s="82"/>
      <c r="C206" s="88"/>
    </row>
    <row r="207" spans="1:3" x14ac:dyDescent="0.25">
      <c r="A207" s="88"/>
      <c r="B207" s="82"/>
      <c r="C207" s="88"/>
    </row>
    <row r="208" spans="1:3" x14ac:dyDescent="0.25">
      <c r="A208" s="88"/>
      <c r="B208" s="82"/>
      <c r="C208" s="88"/>
    </row>
    <row r="209" spans="1:3" x14ac:dyDescent="0.25">
      <c r="A209" s="88"/>
      <c r="B209" s="82"/>
      <c r="C209" s="88"/>
    </row>
    <row r="210" spans="1:3" x14ac:dyDescent="0.25">
      <c r="A210" s="88"/>
      <c r="B210" s="82"/>
      <c r="C210" s="88"/>
    </row>
    <row r="211" spans="1:3" x14ac:dyDescent="0.25">
      <c r="A211" s="88"/>
      <c r="B211" s="82"/>
      <c r="C211" s="88"/>
    </row>
    <row r="212" spans="1:3" x14ac:dyDescent="0.25">
      <c r="A212" s="88"/>
      <c r="B212" s="82"/>
      <c r="C212" s="88"/>
    </row>
    <row r="213" spans="1:3" x14ac:dyDescent="0.25">
      <c r="A213" s="88"/>
      <c r="B213" s="82"/>
      <c r="C213" s="88"/>
    </row>
    <row r="214" spans="1:3" x14ac:dyDescent="0.25">
      <c r="A214" s="88"/>
      <c r="B214" s="82"/>
      <c r="C214" s="88"/>
    </row>
    <row r="215" spans="1:3" x14ac:dyDescent="0.25">
      <c r="A215" s="88"/>
      <c r="B215" s="82"/>
      <c r="C215" s="88"/>
    </row>
    <row r="216" spans="1:3" x14ac:dyDescent="0.25">
      <c r="A216" s="88"/>
      <c r="B216" s="82"/>
      <c r="C216" s="88"/>
    </row>
    <row r="217" spans="1:3" x14ac:dyDescent="0.25">
      <c r="A217" s="88"/>
      <c r="B217" s="82"/>
      <c r="C217" s="88"/>
    </row>
    <row r="218" spans="1:3" x14ac:dyDescent="0.25">
      <c r="A218" s="88"/>
      <c r="B218" s="82"/>
      <c r="C218" s="88"/>
    </row>
    <row r="219" spans="1:3" x14ac:dyDescent="0.25">
      <c r="A219" s="88"/>
      <c r="B219" s="82"/>
      <c r="C219" s="88"/>
    </row>
    <row r="220" spans="1:3" x14ac:dyDescent="0.25">
      <c r="A220" s="88"/>
      <c r="B220" s="82"/>
      <c r="C220" s="88"/>
    </row>
    <row r="221" spans="1:3" x14ac:dyDescent="0.25">
      <c r="A221" s="88"/>
      <c r="B221" s="82"/>
      <c r="C221" s="88"/>
    </row>
    <row r="222" spans="1:3" x14ac:dyDescent="0.25">
      <c r="A222" s="88"/>
      <c r="B222" s="82"/>
      <c r="C222" s="88"/>
    </row>
    <row r="223" spans="1:3" x14ac:dyDescent="0.25">
      <c r="A223" s="88"/>
      <c r="B223" s="82"/>
      <c r="C223" s="88"/>
    </row>
    <row r="224" spans="1:3" x14ac:dyDescent="0.25">
      <c r="A224" s="88"/>
      <c r="B224" s="82"/>
      <c r="C224" s="88"/>
    </row>
    <row r="225" spans="1:3" x14ac:dyDescent="0.25">
      <c r="A225" s="88"/>
      <c r="B225" s="82"/>
      <c r="C225" s="88"/>
    </row>
    <row r="226" spans="1:3" x14ac:dyDescent="0.25">
      <c r="A226" s="88"/>
      <c r="B226" s="82"/>
      <c r="C226" s="88"/>
    </row>
    <row r="227" spans="1:3" x14ac:dyDescent="0.25">
      <c r="A227" s="88"/>
      <c r="B227" s="82"/>
      <c r="C227" s="88"/>
    </row>
    <row r="228" spans="1:3" x14ac:dyDescent="0.25">
      <c r="A228" s="88"/>
      <c r="B228" s="82"/>
      <c r="C228" s="88"/>
    </row>
    <row r="229" spans="1:3" x14ac:dyDescent="0.25">
      <c r="A229" s="88"/>
      <c r="B229" s="82"/>
      <c r="C229" s="88"/>
    </row>
    <row r="230" spans="1:3" x14ac:dyDescent="0.25">
      <c r="A230" s="88"/>
      <c r="B230" s="82"/>
      <c r="C230" s="88"/>
    </row>
    <row r="231" spans="1:3" x14ac:dyDescent="0.25">
      <c r="A231" s="88"/>
      <c r="B231" s="82"/>
      <c r="C231" s="88"/>
    </row>
    <row r="232" spans="1:3" x14ac:dyDescent="0.25">
      <c r="A232" s="88"/>
      <c r="B232" s="82"/>
      <c r="C232" s="88"/>
    </row>
    <row r="233" spans="1:3" x14ac:dyDescent="0.25">
      <c r="A233" s="88"/>
      <c r="B233" s="82"/>
      <c r="C233" s="88"/>
    </row>
    <row r="234" spans="1:3" x14ac:dyDescent="0.25">
      <c r="A234" s="88"/>
      <c r="B234" s="82"/>
      <c r="C234" s="88"/>
    </row>
    <row r="235" spans="1:3" x14ac:dyDescent="0.25">
      <c r="A235" s="88"/>
      <c r="B235" s="82"/>
      <c r="C235" s="88"/>
    </row>
    <row r="236" spans="1:3" x14ac:dyDescent="0.25">
      <c r="A236" s="88"/>
      <c r="B236" s="82"/>
      <c r="C236" s="88"/>
    </row>
    <row r="237" spans="1:3" x14ac:dyDescent="0.25">
      <c r="A237" s="88"/>
      <c r="B237" s="82"/>
      <c r="C237" s="88"/>
    </row>
    <row r="238" spans="1:3" x14ac:dyDescent="0.25">
      <c r="A238" s="88"/>
      <c r="B238" s="82"/>
      <c r="C238" s="88"/>
    </row>
    <row r="239" spans="1:3" x14ac:dyDescent="0.25">
      <c r="A239" s="88"/>
      <c r="B239" s="82"/>
      <c r="C239" s="88"/>
    </row>
    <row r="240" spans="1:3" x14ac:dyDescent="0.25">
      <c r="A240" s="88"/>
      <c r="B240" s="82"/>
      <c r="C240" s="88"/>
    </row>
    <row r="241" spans="1:3" x14ac:dyDescent="0.25">
      <c r="A241" s="88"/>
      <c r="B241" s="82"/>
      <c r="C241" s="88"/>
    </row>
    <row r="242" spans="1:3" x14ac:dyDescent="0.25">
      <c r="A242" s="88"/>
      <c r="B242" s="82"/>
      <c r="C242" s="88"/>
    </row>
    <row r="243" spans="1:3" x14ac:dyDescent="0.25">
      <c r="A243" s="88"/>
      <c r="B243" s="82"/>
      <c r="C243" s="88"/>
    </row>
    <row r="244" spans="1:3" x14ac:dyDescent="0.25">
      <c r="A244" s="88"/>
      <c r="B244" s="82"/>
      <c r="C244" s="88"/>
    </row>
    <row r="245" spans="1:3" x14ac:dyDescent="0.25">
      <c r="A245" s="88"/>
      <c r="B245" s="82"/>
      <c r="C245" s="88"/>
    </row>
    <row r="246" spans="1:3" x14ac:dyDescent="0.25">
      <c r="A246" s="88"/>
      <c r="B246" s="82"/>
      <c r="C246" s="88"/>
    </row>
    <row r="247" spans="1:3" x14ac:dyDescent="0.25">
      <c r="A247" s="88"/>
      <c r="B247" s="82"/>
      <c r="C247" s="88"/>
    </row>
    <row r="248" spans="1:3" x14ac:dyDescent="0.25">
      <c r="A248" s="88"/>
      <c r="B248" s="82"/>
      <c r="C248" s="88"/>
    </row>
    <row r="249" spans="1:3" x14ac:dyDescent="0.25">
      <c r="A249" s="88"/>
      <c r="B249" s="82"/>
      <c r="C249" s="88"/>
    </row>
    <row r="250" spans="1:3" x14ac:dyDescent="0.25">
      <c r="A250" s="88"/>
      <c r="B250" s="82"/>
      <c r="C250" s="88"/>
    </row>
    <row r="251" spans="1:3" x14ac:dyDescent="0.25">
      <c r="A251" s="88"/>
      <c r="B251" s="82"/>
      <c r="C251" s="88"/>
    </row>
    <row r="252" spans="1:3" x14ac:dyDescent="0.25">
      <c r="A252" s="88"/>
      <c r="B252" s="82"/>
      <c r="C252" s="88"/>
    </row>
    <row r="253" spans="1:3" x14ac:dyDescent="0.25">
      <c r="A253" s="88"/>
      <c r="B253" s="82"/>
      <c r="C253" s="88"/>
    </row>
    <row r="254" spans="1:3" x14ac:dyDescent="0.25">
      <c r="A254" s="88"/>
      <c r="B254" s="82"/>
      <c r="C254" s="88"/>
    </row>
    <row r="255" spans="1:3" x14ac:dyDescent="0.25">
      <c r="A255" s="88"/>
      <c r="B255" s="82"/>
      <c r="C255" s="88"/>
    </row>
    <row r="256" spans="1:3" x14ac:dyDescent="0.25">
      <c r="A256" s="88"/>
      <c r="B256" s="82"/>
      <c r="C256" s="88"/>
    </row>
    <row r="257" spans="1:3" x14ac:dyDescent="0.25">
      <c r="A257" s="88"/>
      <c r="B257" s="82"/>
      <c r="C257" s="88"/>
    </row>
    <row r="258" spans="1:3" x14ac:dyDescent="0.25">
      <c r="A258" s="88"/>
      <c r="B258" s="82"/>
      <c r="C258" s="88"/>
    </row>
    <row r="259" spans="1:3" x14ac:dyDescent="0.25">
      <c r="A259" s="88"/>
      <c r="B259" s="82"/>
      <c r="C259" s="88"/>
    </row>
    <row r="260" spans="1:3" x14ac:dyDescent="0.25">
      <c r="A260" s="88"/>
      <c r="B260" s="82"/>
      <c r="C260" s="88"/>
    </row>
    <row r="261" spans="1:3" x14ac:dyDescent="0.25">
      <c r="A261" s="88"/>
      <c r="B261" s="82"/>
      <c r="C261" s="88"/>
    </row>
    <row r="262" spans="1:3" x14ac:dyDescent="0.25">
      <c r="A262" s="88"/>
      <c r="B262" s="82"/>
      <c r="C262" s="88"/>
    </row>
    <row r="263" spans="1:3" x14ac:dyDescent="0.25">
      <c r="A263" s="88"/>
      <c r="B263" s="82"/>
      <c r="C263" s="88"/>
    </row>
    <row r="264" spans="1:3" x14ac:dyDescent="0.25">
      <c r="A264" s="88"/>
      <c r="B264" s="82"/>
      <c r="C264" s="88"/>
    </row>
    <row r="265" spans="1:3" x14ac:dyDescent="0.25">
      <c r="A265" s="88"/>
      <c r="B265" s="82"/>
      <c r="C265" s="88"/>
    </row>
    <row r="266" spans="1:3" x14ac:dyDescent="0.25">
      <c r="A266" s="88"/>
      <c r="B266" s="82"/>
      <c r="C266" s="88"/>
    </row>
    <row r="267" spans="1:3" x14ac:dyDescent="0.25">
      <c r="A267" s="88"/>
      <c r="B267" s="82"/>
      <c r="C267" s="88"/>
    </row>
    <row r="268" spans="1:3" x14ac:dyDescent="0.25">
      <c r="A268" s="88"/>
      <c r="B268" s="82"/>
      <c r="C268" s="88"/>
    </row>
    <row r="269" spans="1:3" x14ac:dyDescent="0.25">
      <c r="A269" s="88"/>
      <c r="B269" s="82"/>
      <c r="C269" s="88"/>
    </row>
    <row r="270" spans="1:3" x14ac:dyDescent="0.25">
      <c r="A270" s="88"/>
      <c r="B270" s="82"/>
      <c r="C270" s="88"/>
    </row>
    <row r="271" spans="1:3" x14ac:dyDescent="0.25">
      <c r="A271" s="88"/>
      <c r="B271" s="82"/>
      <c r="C271" s="88"/>
    </row>
    <row r="272" spans="1:3" x14ac:dyDescent="0.25">
      <c r="A272" s="88"/>
      <c r="B272" s="82"/>
      <c r="C272" s="88"/>
    </row>
    <row r="273" spans="1:3" x14ac:dyDescent="0.25">
      <c r="A273" s="88"/>
      <c r="B273" s="82"/>
      <c r="C273" s="88"/>
    </row>
    <row r="274" spans="1:3" x14ac:dyDescent="0.25">
      <c r="A274" s="88"/>
      <c r="B274" s="82"/>
      <c r="C274" s="88"/>
    </row>
    <row r="275" spans="1:3" x14ac:dyDescent="0.25">
      <c r="A275" s="88"/>
      <c r="B275" s="82"/>
      <c r="C275" s="88"/>
    </row>
    <row r="276" spans="1:3" x14ac:dyDescent="0.25">
      <c r="A276" s="88"/>
      <c r="B276" s="82"/>
      <c r="C276" s="88"/>
    </row>
    <row r="277" spans="1:3" x14ac:dyDescent="0.25">
      <c r="A277" s="88"/>
      <c r="B277" s="82"/>
      <c r="C277" s="88"/>
    </row>
    <row r="278" spans="1:3" x14ac:dyDescent="0.25">
      <c r="A278" s="88"/>
      <c r="B278" s="82"/>
      <c r="C278" s="88"/>
    </row>
    <row r="279" spans="1:3" x14ac:dyDescent="0.25">
      <c r="A279" s="88"/>
      <c r="B279" s="82"/>
      <c r="C279" s="88"/>
    </row>
    <row r="280" spans="1:3" x14ac:dyDescent="0.25">
      <c r="A280" s="88"/>
      <c r="B280" s="82"/>
      <c r="C280" s="88"/>
    </row>
    <row r="281" spans="1:3" x14ac:dyDescent="0.25">
      <c r="A281" s="88"/>
      <c r="B281" s="82"/>
      <c r="C281" s="88"/>
    </row>
    <row r="282" spans="1:3" x14ac:dyDescent="0.25">
      <c r="A282" s="88"/>
      <c r="B282" s="82"/>
      <c r="C282" s="88"/>
    </row>
    <row r="283" spans="1:3" x14ac:dyDescent="0.25">
      <c r="A283" s="88"/>
      <c r="B283" s="82"/>
      <c r="C283" s="88"/>
    </row>
    <row r="284" spans="1:3" x14ac:dyDescent="0.25">
      <c r="A284" s="88"/>
      <c r="B284" s="82"/>
      <c r="C284" s="88"/>
    </row>
    <row r="285" spans="1:3" x14ac:dyDescent="0.25">
      <c r="A285" s="88"/>
      <c r="B285" s="82"/>
      <c r="C285" s="88"/>
    </row>
    <row r="286" spans="1:3" x14ac:dyDescent="0.25">
      <c r="A286" s="88"/>
      <c r="B286" s="82"/>
      <c r="C286" s="88"/>
    </row>
    <row r="287" spans="1:3" x14ac:dyDescent="0.25">
      <c r="A287" s="88"/>
      <c r="B287" s="82"/>
      <c r="C287" s="88"/>
    </row>
    <row r="288" spans="1:3" x14ac:dyDescent="0.25">
      <c r="A288" s="88"/>
      <c r="B288" s="82"/>
      <c r="C288" s="88"/>
    </row>
    <row r="289" spans="1:3" x14ac:dyDescent="0.25">
      <c r="A289" s="88"/>
      <c r="B289" s="82"/>
      <c r="C289" s="88"/>
    </row>
    <row r="290" spans="1:3" x14ac:dyDescent="0.25">
      <c r="A290" s="88"/>
      <c r="B290" s="82"/>
      <c r="C290" s="88"/>
    </row>
    <row r="291" spans="1:3" x14ac:dyDescent="0.25">
      <c r="A291" s="88"/>
      <c r="B291" s="82"/>
      <c r="C291" s="88"/>
    </row>
    <row r="292" spans="1:3" x14ac:dyDescent="0.25">
      <c r="A292" s="88"/>
      <c r="B292" s="83"/>
      <c r="C292" s="88"/>
    </row>
    <row r="293" spans="1:3" x14ac:dyDescent="0.25">
      <c r="A293" s="88"/>
      <c r="B293" s="83"/>
      <c r="C293" s="88"/>
    </row>
    <row r="294" spans="1:3" x14ac:dyDescent="0.25">
      <c r="A294" s="88"/>
      <c r="B294" s="83"/>
      <c r="C294" s="88"/>
    </row>
    <row r="295" spans="1:3" x14ac:dyDescent="0.25">
      <c r="A295" s="88"/>
      <c r="B295" s="83"/>
      <c r="C295" s="88"/>
    </row>
    <row r="296" spans="1:3" x14ac:dyDescent="0.25">
      <c r="A296" s="88"/>
      <c r="B296" s="83"/>
      <c r="C296" s="88"/>
    </row>
    <row r="297" spans="1:3" x14ac:dyDescent="0.25">
      <c r="A297" s="88"/>
      <c r="B297" s="83"/>
      <c r="C297" s="88"/>
    </row>
    <row r="298" spans="1:3" x14ac:dyDescent="0.25">
      <c r="A298" s="88"/>
      <c r="B298" s="83"/>
      <c r="C298" s="88"/>
    </row>
    <row r="299" spans="1:3" x14ac:dyDescent="0.25">
      <c r="A299" s="88"/>
      <c r="B299" s="83"/>
      <c r="C299" s="88"/>
    </row>
    <row r="300" spans="1:3" x14ac:dyDescent="0.25">
      <c r="A300" s="88"/>
      <c r="B300" s="83"/>
      <c r="C300" s="88"/>
    </row>
    <row r="301" spans="1:3" x14ac:dyDescent="0.25">
      <c r="A301" s="88"/>
      <c r="B301" s="83"/>
      <c r="C301" s="88"/>
    </row>
    <row r="302" spans="1:3" x14ac:dyDescent="0.25">
      <c r="A302" s="88"/>
      <c r="B302" s="83"/>
      <c r="C302" s="88"/>
    </row>
    <row r="303" spans="1:3" x14ac:dyDescent="0.25">
      <c r="A303" s="88"/>
      <c r="B303" s="83"/>
      <c r="C303" s="88"/>
    </row>
    <row r="304" spans="1:3" x14ac:dyDescent="0.25">
      <c r="A304" s="88"/>
      <c r="B304" s="83"/>
      <c r="C304" s="88"/>
    </row>
    <row r="305" spans="1:3" x14ac:dyDescent="0.25">
      <c r="A305" s="88"/>
      <c r="B305" s="83"/>
      <c r="C305" s="88"/>
    </row>
    <row r="306" spans="1:3" x14ac:dyDescent="0.25">
      <c r="A306" s="88"/>
      <c r="B306" s="83"/>
      <c r="C306" s="88"/>
    </row>
    <row r="307" spans="1:3" x14ac:dyDescent="0.25">
      <c r="A307" s="88"/>
      <c r="B307" s="83"/>
      <c r="C307" s="88"/>
    </row>
    <row r="308" spans="1:3" x14ac:dyDescent="0.25">
      <c r="A308" s="88"/>
      <c r="B308" s="83"/>
      <c r="C308" s="88"/>
    </row>
    <row r="309" spans="1:3" x14ac:dyDescent="0.25">
      <c r="A309" s="88"/>
      <c r="B309" s="83"/>
      <c r="C309" s="88"/>
    </row>
    <row r="310" spans="1:3" x14ac:dyDescent="0.25">
      <c r="A310" s="88"/>
      <c r="B310" s="83"/>
      <c r="C310" s="88"/>
    </row>
    <row r="311" spans="1:3" x14ac:dyDescent="0.25">
      <c r="A311" s="88"/>
      <c r="B311" s="83"/>
      <c r="C311" s="88"/>
    </row>
    <row r="312" spans="1:3" x14ac:dyDescent="0.25">
      <c r="A312" s="88"/>
      <c r="B312" s="83"/>
      <c r="C312" s="88"/>
    </row>
    <row r="313" spans="1:3" x14ac:dyDescent="0.25">
      <c r="A313" s="88"/>
      <c r="B313" s="83"/>
      <c r="C313" s="88"/>
    </row>
    <row r="314" spans="1:3" x14ac:dyDescent="0.25">
      <c r="A314" s="88"/>
      <c r="B314" s="83"/>
      <c r="C314" s="88"/>
    </row>
    <row r="315" spans="1:3" x14ac:dyDescent="0.25">
      <c r="A315" s="88"/>
      <c r="B315" s="83"/>
      <c r="C315" s="88"/>
    </row>
    <row r="316" spans="1:3" x14ac:dyDescent="0.25">
      <c r="A316" s="88"/>
      <c r="B316" s="83"/>
      <c r="C316" s="88"/>
    </row>
    <row r="317" spans="1:3" x14ac:dyDescent="0.25">
      <c r="A317" s="88"/>
      <c r="B317" s="83"/>
      <c r="C317" s="88"/>
    </row>
    <row r="318" spans="1:3" x14ac:dyDescent="0.25">
      <c r="A318" s="88"/>
      <c r="B318" s="83"/>
      <c r="C318" s="88"/>
    </row>
    <row r="319" spans="1:3" x14ac:dyDescent="0.25">
      <c r="A319" s="88"/>
      <c r="B319" s="83"/>
      <c r="C319" s="88"/>
    </row>
    <row r="320" spans="1:3" x14ac:dyDescent="0.25">
      <c r="A320" s="88"/>
      <c r="B320" s="83"/>
      <c r="C320" s="88"/>
    </row>
    <row r="321" spans="1:3" x14ac:dyDescent="0.25">
      <c r="A321" s="88"/>
      <c r="B321" s="83"/>
      <c r="C321" s="88"/>
    </row>
    <row r="322" spans="1:3" x14ac:dyDescent="0.25">
      <c r="A322" s="88"/>
      <c r="B322" s="83"/>
      <c r="C322" s="88"/>
    </row>
    <row r="323" spans="1:3" x14ac:dyDescent="0.25">
      <c r="A323" s="88"/>
      <c r="B323" s="83"/>
      <c r="C323" s="88"/>
    </row>
    <row r="324" spans="1:3" x14ac:dyDescent="0.25">
      <c r="A324" s="88"/>
      <c r="B324" s="83"/>
      <c r="C324" s="88"/>
    </row>
    <row r="325" spans="1:3" x14ac:dyDescent="0.25">
      <c r="A325" s="88"/>
      <c r="B325" s="83"/>
      <c r="C325" s="88"/>
    </row>
    <row r="326" spans="1:3" x14ac:dyDescent="0.25">
      <c r="A326" s="88"/>
      <c r="B326" s="83"/>
      <c r="C326" s="88"/>
    </row>
    <row r="327" spans="1:3" x14ac:dyDescent="0.25">
      <c r="A327" s="88"/>
      <c r="B327" s="83"/>
      <c r="C327" s="88"/>
    </row>
    <row r="328" spans="1:3" x14ac:dyDescent="0.25">
      <c r="A328" s="88"/>
      <c r="B328" s="83"/>
      <c r="C328" s="88"/>
    </row>
    <row r="329" spans="1:3" x14ac:dyDescent="0.25">
      <c r="A329" s="88"/>
      <c r="B329" s="83"/>
      <c r="C329" s="88"/>
    </row>
    <row r="330" spans="1:3" x14ac:dyDescent="0.25">
      <c r="A330" s="88"/>
      <c r="B330" s="83"/>
      <c r="C330" s="88"/>
    </row>
    <row r="331" spans="1:3" x14ac:dyDescent="0.25">
      <c r="A331" s="88"/>
      <c r="B331" s="83"/>
      <c r="C331" s="88"/>
    </row>
    <row r="332" spans="1:3" x14ac:dyDescent="0.25">
      <c r="A332" s="88"/>
      <c r="B332" s="83"/>
      <c r="C332" s="88"/>
    </row>
    <row r="333" spans="1:3" x14ac:dyDescent="0.25">
      <c r="A333" s="88"/>
      <c r="B333" s="83"/>
      <c r="C333" s="88"/>
    </row>
    <row r="334" spans="1:3" x14ac:dyDescent="0.25">
      <c r="A334" s="88"/>
      <c r="B334" s="83"/>
      <c r="C334" s="88"/>
    </row>
    <row r="335" spans="1:3" x14ac:dyDescent="0.25">
      <c r="A335" s="88"/>
      <c r="B335" s="83"/>
      <c r="C335" s="88"/>
    </row>
    <row r="336" spans="1:3" x14ac:dyDescent="0.25">
      <c r="A336" s="88"/>
      <c r="B336" s="83"/>
      <c r="C336" s="88"/>
    </row>
    <row r="337" spans="1:3" x14ac:dyDescent="0.25">
      <c r="A337" s="88"/>
      <c r="B337" s="83"/>
      <c r="C337" s="88"/>
    </row>
    <row r="338" spans="1:3" x14ac:dyDescent="0.25">
      <c r="A338" s="88"/>
      <c r="B338" s="83"/>
      <c r="C338" s="88"/>
    </row>
    <row r="339" spans="1:3" x14ac:dyDescent="0.25">
      <c r="A339" s="88"/>
      <c r="B339" s="83"/>
      <c r="C339" s="88"/>
    </row>
    <row r="340" spans="1:3" x14ac:dyDescent="0.25">
      <c r="A340" s="88"/>
      <c r="B340" s="83"/>
      <c r="C340" s="88"/>
    </row>
    <row r="341" spans="1:3" x14ac:dyDescent="0.25">
      <c r="A341" s="88"/>
      <c r="B341" s="83"/>
      <c r="C341" s="88"/>
    </row>
    <row r="342" spans="1:3" x14ac:dyDescent="0.25">
      <c r="A342" s="88"/>
      <c r="B342" s="83"/>
      <c r="C342" s="88"/>
    </row>
    <row r="343" spans="1:3" x14ac:dyDescent="0.25">
      <c r="A343" s="88"/>
      <c r="B343" s="83"/>
      <c r="C343" s="88"/>
    </row>
    <row r="344" spans="1:3" x14ac:dyDescent="0.25">
      <c r="A344" s="88"/>
      <c r="B344" s="83"/>
      <c r="C344" s="88"/>
    </row>
    <row r="345" spans="1:3" x14ac:dyDescent="0.25">
      <c r="A345" s="88"/>
      <c r="B345" s="83"/>
      <c r="C345" s="88"/>
    </row>
    <row r="346" spans="1:3" x14ac:dyDescent="0.25">
      <c r="A346" s="88"/>
      <c r="B346" s="83"/>
      <c r="C346" s="88"/>
    </row>
    <row r="347" spans="1:3" x14ac:dyDescent="0.25">
      <c r="A347" s="88"/>
      <c r="B347" s="83"/>
      <c r="C347" s="88"/>
    </row>
    <row r="348" spans="1:3" x14ac:dyDescent="0.25">
      <c r="A348" s="88"/>
      <c r="B348" s="83"/>
      <c r="C348" s="88"/>
    </row>
    <row r="349" spans="1:3" x14ac:dyDescent="0.25">
      <c r="A349" s="88"/>
      <c r="B349" s="83"/>
      <c r="C349" s="88"/>
    </row>
    <row r="350" spans="1:3" x14ac:dyDescent="0.25">
      <c r="A350" s="88"/>
      <c r="B350" s="83"/>
      <c r="C350" s="88"/>
    </row>
    <row r="351" spans="1:3" x14ac:dyDescent="0.25">
      <c r="A351" s="88"/>
      <c r="B351" s="83"/>
      <c r="C351" s="88"/>
    </row>
    <row r="352" spans="1:3" x14ac:dyDescent="0.25">
      <c r="A352" s="88"/>
      <c r="B352" s="83"/>
      <c r="C352" s="88"/>
    </row>
    <row r="353" spans="1:3" x14ac:dyDescent="0.25">
      <c r="A353" s="88"/>
      <c r="B353" s="83"/>
      <c r="C353" s="88"/>
    </row>
    <row r="354" spans="1:3" x14ac:dyDescent="0.25">
      <c r="A354" s="88"/>
      <c r="B354" s="83"/>
      <c r="C354" s="88"/>
    </row>
    <row r="355" spans="1:3" x14ac:dyDescent="0.25">
      <c r="A355" s="88"/>
      <c r="B355" s="83"/>
      <c r="C355" s="88"/>
    </row>
    <row r="356" spans="1:3" x14ac:dyDescent="0.25">
      <c r="A356" s="88"/>
      <c r="B356" s="83"/>
      <c r="C356" s="88"/>
    </row>
    <row r="357" spans="1:3" x14ac:dyDescent="0.25">
      <c r="A357" s="88"/>
      <c r="B357" s="83"/>
      <c r="C357" s="88"/>
    </row>
    <row r="358" spans="1:3" x14ac:dyDescent="0.25">
      <c r="A358" s="88"/>
      <c r="B358" s="83"/>
      <c r="C358" s="88"/>
    </row>
    <row r="359" spans="1:3" x14ac:dyDescent="0.25">
      <c r="A359" s="88"/>
      <c r="B359" s="83"/>
      <c r="C359" s="88"/>
    </row>
    <row r="360" spans="1:3" x14ac:dyDescent="0.25">
      <c r="A360" s="88"/>
      <c r="B360" s="83"/>
      <c r="C360" s="88"/>
    </row>
    <row r="361" spans="1:3" x14ac:dyDescent="0.25">
      <c r="A361" s="88"/>
      <c r="B361" s="83"/>
      <c r="C361" s="88"/>
    </row>
    <row r="362" spans="1:3" x14ac:dyDescent="0.25">
      <c r="A362" s="88"/>
      <c r="B362" s="83"/>
      <c r="C362" s="88"/>
    </row>
    <row r="363" spans="1:3" x14ac:dyDescent="0.25">
      <c r="A363" s="88"/>
      <c r="B363" s="83"/>
      <c r="C363" s="88"/>
    </row>
    <row r="364" spans="1:3" x14ac:dyDescent="0.25">
      <c r="A364" s="88"/>
      <c r="B364" s="83"/>
      <c r="C364" s="88"/>
    </row>
    <row r="365" spans="1:3" x14ac:dyDescent="0.25">
      <c r="A365" s="88"/>
      <c r="B365" s="83"/>
      <c r="C365" s="88"/>
    </row>
    <row r="366" spans="1:3" x14ac:dyDescent="0.25">
      <c r="A366" s="88"/>
      <c r="B366" s="83"/>
      <c r="C366" s="88"/>
    </row>
    <row r="367" spans="1:3" x14ac:dyDescent="0.25">
      <c r="A367" s="88"/>
      <c r="B367" s="83"/>
      <c r="C367" s="88"/>
    </row>
    <row r="368" spans="1:3" x14ac:dyDescent="0.25">
      <c r="A368" s="88"/>
      <c r="B368" s="83"/>
      <c r="C368" s="88"/>
    </row>
    <row r="369" spans="1:3" x14ac:dyDescent="0.25">
      <c r="A369" s="88"/>
      <c r="B369" s="83"/>
      <c r="C369" s="88"/>
    </row>
    <row r="370" spans="1:3" x14ac:dyDescent="0.25">
      <c r="A370" s="88"/>
      <c r="B370" s="83"/>
      <c r="C370" s="88"/>
    </row>
    <row r="371" spans="1:3" x14ac:dyDescent="0.25">
      <c r="A371" s="88"/>
      <c r="B371" s="83"/>
      <c r="C371" s="88"/>
    </row>
    <row r="372" spans="1:3" x14ac:dyDescent="0.25">
      <c r="A372" s="88"/>
      <c r="B372" s="83"/>
      <c r="C372" s="88"/>
    </row>
    <row r="373" spans="1:3" x14ac:dyDescent="0.25">
      <c r="A373" s="88"/>
      <c r="B373" s="83"/>
      <c r="C373" s="88"/>
    </row>
    <row r="374" spans="1:3" x14ac:dyDescent="0.25">
      <c r="A374" s="88"/>
      <c r="B374" s="83"/>
      <c r="C374" s="88"/>
    </row>
    <row r="375" spans="1:3" x14ac:dyDescent="0.25">
      <c r="A375" s="88"/>
      <c r="B375" s="83"/>
      <c r="C375" s="88"/>
    </row>
    <row r="376" spans="1:3" x14ac:dyDescent="0.25">
      <c r="A376" s="88"/>
      <c r="B376" s="83"/>
      <c r="C376" s="88"/>
    </row>
    <row r="377" spans="1:3" x14ac:dyDescent="0.25">
      <c r="A377" s="88"/>
      <c r="B377" s="83"/>
      <c r="C377" s="88"/>
    </row>
    <row r="378" spans="1:3" x14ac:dyDescent="0.25">
      <c r="A378" s="88"/>
      <c r="B378" s="83"/>
      <c r="C378" s="88"/>
    </row>
    <row r="379" spans="1:3" x14ac:dyDescent="0.25">
      <c r="A379" s="88"/>
      <c r="B379" s="83"/>
      <c r="C379" s="88"/>
    </row>
    <row r="380" spans="1:3" x14ac:dyDescent="0.25">
      <c r="A380" s="88"/>
      <c r="B380" s="83"/>
      <c r="C380" s="88"/>
    </row>
    <row r="381" spans="1:3" x14ac:dyDescent="0.25">
      <c r="A381" s="88"/>
      <c r="B381" s="83"/>
      <c r="C381" s="88"/>
    </row>
    <row r="382" spans="1:3" x14ac:dyDescent="0.25">
      <c r="A382" s="88"/>
      <c r="B382" s="83"/>
      <c r="C382" s="88"/>
    </row>
    <row r="383" spans="1:3" x14ac:dyDescent="0.25">
      <c r="A383" s="88"/>
      <c r="B383" s="83"/>
      <c r="C383" s="88"/>
    </row>
    <row r="384" spans="1:3" x14ac:dyDescent="0.25">
      <c r="A384" s="88"/>
      <c r="B384" s="83"/>
      <c r="C384" s="88"/>
    </row>
    <row r="385" spans="1:3" x14ac:dyDescent="0.25">
      <c r="A385" s="88"/>
      <c r="B385" s="83"/>
      <c r="C385" s="88"/>
    </row>
    <row r="386" spans="1:3" x14ac:dyDescent="0.25">
      <c r="A386" s="88"/>
      <c r="B386" s="83"/>
      <c r="C386" s="88"/>
    </row>
    <row r="387" spans="1:3" x14ac:dyDescent="0.25">
      <c r="A387" s="88"/>
      <c r="B387" s="83"/>
      <c r="C387" s="88"/>
    </row>
    <row r="388" spans="1:3" x14ac:dyDescent="0.25">
      <c r="A388" s="88"/>
      <c r="B388" s="83"/>
      <c r="C388" s="88"/>
    </row>
    <row r="389" spans="1:3" x14ac:dyDescent="0.25">
      <c r="A389" s="88"/>
      <c r="B389" s="83"/>
      <c r="C389" s="88"/>
    </row>
    <row r="390" spans="1:3" x14ac:dyDescent="0.25">
      <c r="A390" s="88"/>
      <c r="B390" s="83"/>
      <c r="C390" s="88"/>
    </row>
    <row r="391" spans="1:3" x14ac:dyDescent="0.25">
      <c r="A391" s="88"/>
      <c r="B391" s="83"/>
      <c r="C391" s="88"/>
    </row>
    <row r="392" spans="1:3" x14ac:dyDescent="0.25">
      <c r="A392" s="88"/>
      <c r="B392" s="83"/>
      <c r="C392" s="88"/>
    </row>
    <row r="393" spans="1:3" x14ac:dyDescent="0.25">
      <c r="A393" s="88"/>
      <c r="B393" s="83"/>
      <c r="C393" s="88"/>
    </row>
    <row r="394" spans="1:3" x14ac:dyDescent="0.25">
      <c r="A394" s="88"/>
      <c r="B394" s="83"/>
      <c r="C394" s="88"/>
    </row>
    <row r="395" spans="1:3" x14ac:dyDescent="0.25">
      <c r="A395" s="88"/>
      <c r="B395" s="83"/>
      <c r="C395" s="88"/>
    </row>
    <row r="396" spans="1:3" x14ac:dyDescent="0.25">
      <c r="A396" s="88"/>
      <c r="B396" s="83"/>
      <c r="C396" s="88"/>
    </row>
    <row r="397" spans="1:3" x14ac:dyDescent="0.25">
      <c r="A397" s="88"/>
      <c r="B397" s="83"/>
      <c r="C397" s="88"/>
    </row>
    <row r="398" spans="1:3" x14ac:dyDescent="0.25">
      <c r="A398" s="88"/>
      <c r="B398" s="83"/>
      <c r="C398" s="88"/>
    </row>
    <row r="399" spans="1:3" x14ac:dyDescent="0.25">
      <c r="A399" s="88"/>
      <c r="B399" s="83"/>
      <c r="C399" s="88"/>
    </row>
    <row r="400" spans="1:3" x14ac:dyDescent="0.25">
      <c r="A400" s="88"/>
      <c r="B400" s="83"/>
      <c r="C400" s="88"/>
    </row>
    <row r="401" spans="1:3" x14ac:dyDescent="0.25">
      <c r="A401" s="88"/>
      <c r="B401" s="83"/>
      <c r="C401" s="88"/>
    </row>
    <row r="402" spans="1:3" x14ac:dyDescent="0.25">
      <c r="A402" s="88"/>
      <c r="B402" s="83"/>
      <c r="C402" s="88"/>
    </row>
    <row r="403" spans="1:3" x14ac:dyDescent="0.25">
      <c r="A403" s="88"/>
      <c r="B403" s="83"/>
      <c r="C403" s="88"/>
    </row>
    <row r="404" spans="1:3" x14ac:dyDescent="0.25">
      <c r="A404" s="88"/>
      <c r="B404" s="83"/>
      <c r="C404" s="88"/>
    </row>
    <row r="405" spans="1:3" x14ac:dyDescent="0.25">
      <c r="A405" s="88"/>
      <c r="B405" s="83"/>
      <c r="C405" s="88"/>
    </row>
    <row r="406" spans="1:3" x14ac:dyDescent="0.25">
      <c r="A406" s="88"/>
      <c r="B406" s="83"/>
      <c r="C406" s="88"/>
    </row>
    <row r="407" spans="1:3" x14ac:dyDescent="0.25">
      <c r="A407" s="88"/>
      <c r="B407" s="83"/>
      <c r="C407" s="88"/>
    </row>
    <row r="408" spans="1:3" x14ac:dyDescent="0.25">
      <c r="A408" s="88"/>
      <c r="B408" s="83"/>
      <c r="C408" s="88"/>
    </row>
    <row r="409" spans="1:3" x14ac:dyDescent="0.25">
      <c r="A409" s="88"/>
      <c r="B409" s="83"/>
      <c r="C409" s="88"/>
    </row>
    <row r="410" spans="1:3" x14ac:dyDescent="0.25">
      <c r="A410" s="88"/>
      <c r="B410" s="83"/>
      <c r="C410" s="88"/>
    </row>
    <row r="411" spans="1:3" x14ac:dyDescent="0.25">
      <c r="A411" s="88"/>
      <c r="B411" s="83"/>
      <c r="C411" s="88"/>
    </row>
    <row r="412" spans="1:3" x14ac:dyDescent="0.25">
      <c r="A412" s="88"/>
      <c r="B412" s="83"/>
      <c r="C412" s="88"/>
    </row>
    <row r="413" spans="1:3" x14ac:dyDescent="0.25">
      <c r="A413" s="88"/>
      <c r="B413" s="83"/>
      <c r="C413" s="88"/>
    </row>
    <row r="414" spans="1:3" x14ac:dyDescent="0.25">
      <c r="A414" s="88"/>
      <c r="B414" s="83"/>
      <c r="C414" s="88"/>
    </row>
    <row r="415" spans="1:3" x14ac:dyDescent="0.25">
      <c r="A415" s="88"/>
      <c r="B415" s="83"/>
      <c r="C415" s="88"/>
    </row>
    <row r="416" spans="1:3" x14ac:dyDescent="0.25">
      <c r="A416" s="88"/>
      <c r="B416" s="83"/>
      <c r="C416" s="88"/>
    </row>
    <row r="417" spans="1:3" x14ac:dyDescent="0.25">
      <c r="A417" s="88"/>
      <c r="B417" s="83"/>
      <c r="C417" s="88"/>
    </row>
    <row r="418" spans="1:3" x14ac:dyDescent="0.25">
      <c r="A418" s="88"/>
      <c r="B418" s="83"/>
      <c r="C418" s="88"/>
    </row>
    <row r="419" spans="1:3" x14ac:dyDescent="0.25">
      <c r="A419" s="88"/>
      <c r="B419" s="83"/>
      <c r="C419" s="88"/>
    </row>
    <row r="420" spans="1:3" x14ac:dyDescent="0.25">
      <c r="A420" s="88"/>
      <c r="B420" s="83"/>
      <c r="C420" s="88"/>
    </row>
    <row r="421" spans="1:3" x14ac:dyDescent="0.25">
      <c r="A421" s="88"/>
      <c r="B421" s="83"/>
      <c r="C421" s="88"/>
    </row>
    <row r="422" spans="1:3" x14ac:dyDescent="0.25">
      <c r="A422" s="88"/>
      <c r="B422" s="83"/>
      <c r="C422" s="88"/>
    </row>
    <row r="423" spans="1:3" x14ac:dyDescent="0.25">
      <c r="A423" s="88"/>
      <c r="B423" s="83"/>
      <c r="C423" s="88"/>
    </row>
    <row r="424" spans="1:3" x14ac:dyDescent="0.25">
      <c r="A424" s="88"/>
      <c r="B424" s="83"/>
      <c r="C424" s="88"/>
    </row>
    <row r="425" spans="1:3" x14ac:dyDescent="0.25">
      <c r="A425" s="88"/>
      <c r="B425" s="83"/>
      <c r="C425" s="88"/>
    </row>
    <row r="426" spans="1:3" x14ac:dyDescent="0.25">
      <c r="A426" s="88"/>
      <c r="B426" s="83"/>
      <c r="C426" s="88"/>
    </row>
    <row r="427" spans="1:3" x14ac:dyDescent="0.25">
      <c r="A427" s="88"/>
      <c r="B427" s="83"/>
      <c r="C427" s="88"/>
    </row>
    <row r="428" spans="1:3" x14ac:dyDescent="0.25">
      <c r="A428" s="88"/>
      <c r="B428" s="83"/>
      <c r="C428" s="88"/>
    </row>
    <row r="429" spans="1:3" x14ac:dyDescent="0.25">
      <c r="A429" s="88"/>
      <c r="B429" s="83"/>
      <c r="C429" s="88"/>
    </row>
    <row r="430" spans="1:3" x14ac:dyDescent="0.25">
      <c r="A430" s="88"/>
      <c r="B430" s="83"/>
      <c r="C430" s="88"/>
    </row>
    <row r="431" spans="1:3" x14ac:dyDescent="0.25">
      <c r="A431" s="88"/>
      <c r="B431" s="83"/>
      <c r="C431" s="88"/>
    </row>
    <row r="432" spans="1:3" x14ac:dyDescent="0.25">
      <c r="A432" s="88"/>
      <c r="B432" s="83"/>
      <c r="C432" s="88"/>
    </row>
    <row r="433" spans="1:3" x14ac:dyDescent="0.25">
      <c r="A433" s="88"/>
      <c r="B433" s="83"/>
      <c r="C433" s="88"/>
    </row>
    <row r="434" spans="1:3" x14ac:dyDescent="0.25">
      <c r="A434" s="88"/>
      <c r="B434" s="83"/>
      <c r="C434" s="88"/>
    </row>
    <row r="435" spans="1:3" x14ac:dyDescent="0.25">
      <c r="A435" s="88"/>
      <c r="B435" s="83"/>
      <c r="C435" s="88"/>
    </row>
    <row r="436" spans="1:3" x14ac:dyDescent="0.25">
      <c r="A436" s="88"/>
      <c r="B436" s="83"/>
      <c r="C436" s="88"/>
    </row>
    <row r="437" spans="1:3" x14ac:dyDescent="0.25">
      <c r="A437" s="88"/>
      <c r="B437" s="83"/>
      <c r="C437" s="88"/>
    </row>
    <row r="438" spans="1:3" x14ac:dyDescent="0.25">
      <c r="A438" s="88"/>
      <c r="B438" s="83"/>
      <c r="C438" s="88"/>
    </row>
    <row r="439" spans="1:3" x14ac:dyDescent="0.25">
      <c r="A439" s="88"/>
      <c r="B439" s="83"/>
      <c r="C439" s="88"/>
    </row>
    <row r="440" spans="1:3" x14ac:dyDescent="0.25">
      <c r="A440" s="88"/>
      <c r="B440" s="83"/>
      <c r="C440" s="88"/>
    </row>
    <row r="441" spans="1:3" x14ac:dyDescent="0.25">
      <c r="A441" s="88"/>
      <c r="B441" s="83"/>
      <c r="C441" s="88"/>
    </row>
    <row r="442" spans="1:3" x14ac:dyDescent="0.25">
      <c r="A442" s="88"/>
      <c r="B442" s="83"/>
      <c r="C442" s="88"/>
    </row>
    <row r="443" spans="1:3" x14ac:dyDescent="0.25">
      <c r="A443" s="88"/>
      <c r="B443" s="83"/>
      <c r="C443" s="88"/>
    </row>
    <row r="444" spans="1:3" x14ac:dyDescent="0.25">
      <c r="A444" s="88"/>
      <c r="B444" s="83"/>
      <c r="C444" s="88"/>
    </row>
    <row r="445" spans="1:3" x14ac:dyDescent="0.25">
      <c r="A445" s="88"/>
      <c r="B445" s="83"/>
      <c r="C445" s="88"/>
    </row>
    <row r="446" spans="1:3" x14ac:dyDescent="0.25">
      <c r="A446" s="88"/>
      <c r="B446" s="83"/>
      <c r="C446" s="88"/>
    </row>
    <row r="447" spans="1:3" x14ac:dyDescent="0.25">
      <c r="A447" s="88"/>
      <c r="B447" s="83"/>
      <c r="C447" s="88"/>
    </row>
    <row r="448" spans="1:3" x14ac:dyDescent="0.25">
      <c r="A448" s="88"/>
      <c r="B448" s="83"/>
      <c r="C448" s="88"/>
    </row>
    <row r="449" spans="1:3" x14ac:dyDescent="0.25">
      <c r="A449" s="88"/>
      <c r="B449" s="83"/>
      <c r="C449" s="88"/>
    </row>
    <row r="450" spans="1:3" x14ac:dyDescent="0.25">
      <c r="A450" s="88"/>
      <c r="B450" s="83"/>
      <c r="C450" s="88"/>
    </row>
    <row r="451" spans="1:3" x14ac:dyDescent="0.25">
      <c r="A451" s="88"/>
      <c r="B451" s="83"/>
      <c r="C451" s="88"/>
    </row>
    <row r="452" spans="1:3" x14ac:dyDescent="0.25">
      <c r="A452" s="88"/>
      <c r="B452" s="83"/>
      <c r="C452" s="88"/>
    </row>
    <row r="453" spans="1:3" x14ac:dyDescent="0.25">
      <c r="A453" s="88"/>
      <c r="B453" s="83"/>
      <c r="C453" s="88"/>
    </row>
    <row r="454" spans="1:3" x14ac:dyDescent="0.25">
      <c r="A454" s="88"/>
      <c r="B454" s="83"/>
      <c r="C454" s="88"/>
    </row>
    <row r="455" spans="1:3" x14ac:dyDescent="0.25">
      <c r="A455" s="88"/>
      <c r="B455" s="83"/>
      <c r="C455" s="88"/>
    </row>
    <row r="456" spans="1:3" x14ac:dyDescent="0.25">
      <c r="A456" s="88"/>
      <c r="B456" s="83"/>
      <c r="C456" s="88"/>
    </row>
    <row r="457" spans="1:3" x14ac:dyDescent="0.25">
      <c r="A457" s="88"/>
      <c r="B457" s="83"/>
      <c r="C457" s="88"/>
    </row>
    <row r="458" spans="1:3" x14ac:dyDescent="0.25">
      <c r="A458" s="88"/>
      <c r="B458" s="83"/>
      <c r="C458" s="88"/>
    </row>
    <row r="459" spans="1:3" x14ac:dyDescent="0.25">
      <c r="A459" s="88"/>
      <c r="B459" s="83"/>
      <c r="C459" s="88"/>
    </row>
    <row r="460" spans="1:3" x14ac:dyDescent="0.25">
      <c r="A460" s="88"/>
      <c r="B460" s="83"/>
      <c r="C460" s="88"/>
    </row>
    <row r="461" spans="1:3" x14ac:dyDescent="0.25">
      <c r="A461" s="88"/>
      <c r="B461" s="83"/>
      <c r="C461" s="88"/>
    </row>
    <row r="462" spans="1:3" x14ac:dyDescent="0.25">
      <c r="A462" s="88"/>
      <c r="B462" s="83"/>
      <c r="C462" s="88"/>
    </row>
    <row r="463" spans="1:3" x14ac:dyDescent="0.25">
      <c r="A463" s="88"/>
      <c r="B463" s="83"/>
      <c r="C463" s="88"/>
    </row>
    <row r="464" spans="1:3" x14ac:dyDescent="0.25">
      <c r="A464" s="88"/>
      <c r="B464" s="83"/>
      <c r="C464" s="88"/>
    </row>
    <row r="465" spans="1:3" x14ac:dyDescent="0.25">
      <c r="A465" s="88"/>
      <c r="B465" s="83"/>
      <c r="C465" s="88"/>
    </row>
    <row r="466" spans="1:3" x14ac:dyDescent="0.25">
      <c r="A466" s="88"/>
      <c r="B466" s="83"/>
      <c r="C466" s="88"/>
    </row>
    <row r="467" spans="1:3" x14ac:dyDescent="0.25">
      <c r="A467" s="88"/>
      <c r="B467" s="83"/>
      <c r="C467" s="88"/>
    </row>
    <row r="468" spans="1:3" x14ac:dyDescent="0.25">
      <c r="A468" s="88"/>
      <c r="B468" s="83"/>
      <c r="C468" s="88"/>
    </row>
    <row r="469" spans="1:3" x14ac:dyDescent="0.25">
      <c r="A469" s="88"/>
      <c r="B469" s="83"/>
      <c r="C469" s="88"/>
    </row>
    <row r="470" spans="1:3" x14ac:dyDescent="0.25">
      <c r="A470" s="88"/>
      <c r="B470" s="83"/>
      <c r="C470" s="88"/>
    </row>
    <row r="471" spans="1:3" x14ac:dyDescent="0.25">
      <c r="A471" s="88"/>
      <c r="B471" s="83"/>
      <c r="C471" s="88"/>
    </row>
    <row r="472" spans="1:3" x14ac:dyDescent="0.25">
      <c r="A472" s="88"/>
      <c r="B472" s="83"/>
      <c r="C472" s="88"/>
    </row>
    <row r="473" spans="1:3" x14ac:dyDescent="0.25">
      <c r="A473" s="88"/>
      <c r="B473" s="83"/>
      <c r="C473" s="88"/>
    </row>
    <row r="474" spans="1:3" x14ac:dyDescent="0.25">
      <c r="A474" s="88"/>
      <c r="B474" s="83"/>
      <c r="C474" s="88"/>
    </row>
    <row r="475" spans="1:3" x14ac:dyDescent="0.25">
      <c r="A475" s="88"/>
      <c r="B475" s="83"/>
      <c r="C475" s="88"/>
    </row>
    <row r="476" spans="1:3" x14ac:dyDescent="0.25">
      <c r="A476" s="88"/>
      <c r="B476" s="83"/>
      <c r="C476" s="88"/>
    </row>
    <row r="477" spans="1:3" x14ac:dyDescent="0.25">
      <c r="A477" s="88"/>
      <c r="B477" s="83"/>
      <c r="C477" s="88"/>
    </row>
    <row r="478" spans="1:3" x14ac:dyDescent="0.25">
      <c r="A478" s="88"/>
      <c r="B478" s="83"/>
      <c r="C478" s="88"/>
    </row>
    <row r="479" spans="1:3" x14ac:dyDescent="0.25">
      <c r="A479" s="88"/>
      <c r="B479" s="83"/>
      <c r="C479" s="88"/>
    </row>
    <row r="480" spans="1:3" x14ac:dyDescent="0.25">
      <c r="A480" s="88"/>
      <c r="B480" s="83"/>
      <c r="C480" s="88"/>
    </row>
    <row r="481" spans="1:3" x14ac:dyDescent="0.25">
      <c r="A481" s="88"/>
      <c r="B481" s="83"/>
      <c r="C481" s="88"/>
    </row>
    <row r="482" spans="1:3" x14ac:dyDescent="0.25">
      <c r="A482" s="88"/>
      <c r="B482" s="83"/>
      <c r="C482" s="88"/>
    </row>
    <row r="483" spans="1:3" x14ac:dyDescent="0.25">
      <c r="A483" s="88"/>
      <c r="B483" s="83"/>
      <c r="C483" s="88"/>
    </row>
    <row r="484" spans="1:3" x14ac:dyDescent="0.25">
      <c r="A484" s="88"/>
      <c r="B484" s="83"/>
      <c r="C484" s="88"/>
    </row>
    <row r="485" spans="1:3" x14ac:dyDescent="0.25">
      <c r="A485" s="88"/>
      <c r="B485" s="83"/>
      <c r="C485" s="88"/>
    </row>
    <row r="486" spans="1:3" x14ac:dyDescent="0.25">
      <c r="A486" s="88"/>
      <c r="B486" s="83"/>
      <c r="C486" s="88"/>
    </row>
    <row r="487" spans="1:3" x14ac:dyDescent="0.25">
      <c r="A487" s="88"/>
      <c r="B487" s="83"/>
      <c r="C487" s="88"/>
    </row>
    <row r="488" spans="1:3" x14ac:dyDescent="0.25">
      <c r="A488" s="88"/>
      <c r="B488" s="83"/>
      <c r="C488" s="88"/>
    </row>
    <row r="489" spans="1:3" x14ac:dyDescent="0.25">
      <c r="A489" s="88"/>
      <c r="B489" s="83"/>
      <c r="C489" s="88"/>
    </row>
    <row r="490" spans="1:3" x14ac:dyDescent="0.25">
      <c r="A490" s="88"/>
      <c r="B490" s="83"/>
      <c r="C490" s="88"/>
    </row>
    <row r="491" spans="1:3" x14ac:dyDescent="0.25">
      <c r="A491" s="88"/>
      <c r="B491" s="83"/>
      <c r="C491" s="88"/>
    </row>
    <row r="492" spans="1:3" x14ac:dyDescent="0.25">
      <c r="A492" s="88"/>
      <c r="B492" s="83"/>
      <c r="C492" s="88"/>
    </row>
    <row r="493" spans="1:3" x14ac:dyDescent="0.25">
      <c r="A493" s="88"/>
      <c r="B493" s="83"/>
      <c r="C493" s="88"/>
    </row>
    <row r="494" spans="1:3" x14ac:dyDescent="0.25">
      <c r="A494" s="88"/>
      <c r="B494" s="83"/>
      <c r="C494" s="88"/>
    </row>
    <row r="495" spans="1:3" x14ac:dyDescent="0.25">
      <c r="A495" s="88"/>
      <c r="B495" s="83"/>
      <c r="C495" s="88"/>
    </row>
    <row r="496" spans="1:3" x14ac:dyDescent="0.25">
      <c r="A496" s="88"/>
      <c r="B496" s="83"/>
      <c r="C496" s="88"/>
    </row>
    <row r="497" spans="1:3" x14ac:dyDescent="0.25">
      <c r="A497" s="88"/>
      <c r="B497" s="83"/>
      <c r="C497" s="88"/>
    </row>
    <row r="498" spans="1:3" x14ac:dyDescent="0.25">
      <c r="A498" s="88"/>
      <c r="B498" s="83"/>
      <c r="C498" s="88"/>
    </row>
    <row r="499" spans="1:3" x14ac:dyDescent="0.25">
      <c r="A499" s="88"/>
      <c r="B499" s="83"/>
      <c r="C499" s="88"/>
    </row>
    <row r="500" spans="1:3" x14ac:dyDescent="0.25">
      <c r="A500" s="88"/>
      <c r="B500" s="83"/>
      <c r="C500" s="88"/>
    </row>
    <row r="501" spans="1:3" x14ac:dyDescent="0.25">
      <c r="A501" s="88"/>
      <c r="B501" s="83"/>
      <c r="C501" s="88"/>
    </row>
    <row r="502" spans="1:3" x14ac:dyDescent="0.25">
      <c r="A502" s="88"/>
      <c r="B502" s="83"/>
      <c r="C502" s="88"/>
    </row>
    <row r="503" spans="1:3" x14ac:dyDescent="0.25">
      <c r="A503" s="88"/>
      <c r="B503" s="83"/>
      <c r="C503" s="88"/>
    </row>
    <row r="504" spans="1:3" x14ac:dyDescent="0.25">
      <c r="A504" s="88"/>
      <c r="B504" s="83"/>
      <c r="C504" s="88"/>
    </row>
    <row r="505" spans="1:3" x14ac:dyDescent="0.25">
      <c r="A505" s="88"/>
      <c r="B505" s="83"/>
      <c r="C505" s="88"/>
    </row>
    <row r="506" spans="1:3" x14ac:dyDescent="0.25">
      <c r="A506" s="88"/>
      <c r="B506" s="83"/>
      <c r="C506" s="88"/>
    </row>
    <row r="507" spans="1:3" x14ac:dyDescent="0.25">
      <c r="A507" s="88"/>
      <c r="B507" s="83"/>
      <c r="C507" s="88"/>
    </row>
    <row r="508" spans="1:3" x14ac:dyDescent="0.25">
      <c r="A508" s="88"/>
      <c r="B508" s="83"/>
      <c r="C508" s="88"/>
    </row>
    <row r="509" spans="1:3" x14ac:dyDescent="0.25">
      <c r="A509" s="88"/>
      <c r="B509" s="83"/>
      <c r="C509" s="88"/>
    </row>
    <row r="510" spans="1:3" x14ac:dyDescent="0.25">
      <c r="A510" s="88"/>
      <c r="B510" s="83"/>
      <c r="C510" s="88"/>
    </row>
    <row r="511" spans="1:3" x14ac:dyDescent="0.25">
      <c r="A511" s="88"/>
      <c r="B511" s="83"/>
      <c r="C511" s="88"/>
    </row>
    <row r="512" spans="1:3" x14ac:dyDescent="0.25">
      <c r="A512" s="88"/>
      <c r="B512" s="83"/>
      <c r="C512" s="88"/>
    </row>
    <row r="513" spans="1:3" x14ac:dyDescent="0.25">
      <c r="A513" s="88"/>
      <c r="B513" s="83"/>
      <c r="C513" s="88"/>
    </row>
    <row r="514" spans="1:3" x14ac:dyDescent="0.25">
      <c r="A514" s="88"/>
      <c r="B514" s="83"/>
      <c r="C514" s="88"/>
    </row>
    <row r="515" spans="1:3" x14ac:dyDescent="0.25">
      <c r="A515" s="88"/>
      <c r="B515" s="83"/>
      <c r="C515" s="88"/>
    </row>
    <row r="516" spans="1:3" x14ac:dyDescent="0.25">
      <c r="A516" s="88"/>
      <c r="B516" s="83"/>
      <c r="C516" s="88"/>
    </row>
    <row r="517" spans="1:3" x14ac:dyDescent="0.25">
      <c r="A517" s="88"/>
      <c r="B517" s="83"/>
      <c r="C517" s="88"/>
    </row>
    <row r="518" spans="1:3" x14ac:dyDescent="0.25">
      <c r="A518" s="88"/>
      <c r="B518" s="83"/>
      <c r="C518" s="88"/>
    </row>
    <row r="519" spans="1:3" x14ac:dyDescent="0.25">
      <c r="A519" s="88"/>
      <c r="B519" s="83"/>
      <c r="C519" s="88"/>
    </row>
    <row r="520" spans="1:3" x14ac:dyDescent="0.25">
      <c r="A520" s="88"/>
      <c r="B520" s="83"/>
      <c r="C520" s="88"/>
    </row>
    <row r="521" spans="1:3" x14ac:dyDescent="0.25">
      <c r="A521" s="88"/>
      <c r="B521" s="83"/>
      <c r="C521" s="88"/>
    </row>
    <row r="522" spans="1:3" x14ac:dyDescent="0.25">
      <c r="A522" s="88"/>
      <c r="B522" s="83"/>
      <c r="C522" s="88"/>
    </row>
    <row r="523" spans="1:3" x14ac:dyDescent="0.25">
      <c r="A523" s="88"/>
      <c r="B523" s="83"/>
      <c r="C523" s="88"/>
    </row>
    <row r="524" spans="1:3" x14ac:dyDescent="0.25">
      <c r="A524" s="88"/>
      <c r="B524" s="83"/>
      <c r="C524" s="88"/>
    </row>
    <row r="525" spans="1:3" x14ac:dyDescent="0.25">
      <c r="A525" s="88"/>
      <c r="B525" s="83"/>
      <c r="C525" s="88"/>
    </row>
    <row r="526" spans="1:3" x14ac:dyDescent="0.25">
      <c r="A526" s="88"/>
      <c r="B526" s="83"/>
      <c r="C526" s="88"/>
    </row>
    <row r="527" spans="1:3" x14ac:dyDescent="0.25">
      <c r="A527" s="88"/>
      <c r="B527" s="83"/>
      <c r="C527" s="88"/>
    </row>
    <row r="528" spans="1:3" x14ac:dyDescent="0.25">
      <c r="A528" s="88"/>
      <c r="B528" s="83"/>
      <c r="C528" s="88"/>
    </row>
    <row r="529" spans="1:3" x14ac:dyDescent="0.25">
      <c r="A529" s="88"/>
      <c r="B529" s="83"/>
      <c r="C529" s="88"/>
    </row>
    <row r="530" spans="1:3" x14ac:dyDescent="0.25">
      <c r="A530" s="88"/>
      <c r="B530" s="83"/>
      <c r="C530" s="88"/>
    </row>
    <row r="531" spans="1:3" x14ac:dyDescent="0.25">
      <c r="A531" s="88"/>
      <c r="B531" s="83"/>
      <c r="C531" s="88"/>
    </row>
    <row r="532" spans="1:3" x14ac:dyDescent="0.25">
      <c r="A532" s="88"/>
      <c r="B532" s="83"/>
      <c r="C532" s="88"/>
    </row>
    <row r="533" spans="1:3" x14ac:dyDescent="0.25">
      <c r="A533" s="88"/>
      <c r="B533" s="83"/>
      <c r="C533" s="88"/>
    </row>
    <row r="534" spans="1:3" x14ac:dyDescent="0.25">
      <c r="A534" s="88"/>
      <c r="B534" s="83"/>
      <c r="C534" s="88"/>
    </row>
    <row r="535" spans="1:3" x14ac:dyDescent="0.25">
      <c r="A535" s="88"/>
      <c r="B535" s="83"/>
      <c r="C535" s="88"/>
    </row>
    <row r="536" spans="1:3" x14ac:dyDescent="0.25">
      <c r="A536" s="88"/>
      <c r="B536" s="83"/>
      <c r="C536" s="88"/>
    </row>
    <row r="537" spans="1:3" x14ac:dyDescent="0.25">
      <c r="A537" s="88"/>
      <c r="B537" s="83"/>
      <c r="C537" s="88"/>
    </row>
    <row r="538" spans="1:3" x14ac:dyDescent="0.25">
      <c r="A538" s="88"/>
      <c r="B538" s="83"/>
      <c r="C538" s="88"/>
    </row>
    <row r="539" spans="1:3" x14ac:dyDescent="0.25">
      <c r="A539" s="88"/>
      <c r="B539" s="83"/>
      <c r="C539" s="88"/>
    </row>
    <row r="540" spans="1:3" x14ac:dyDescent="0.25">
      <c r="A540" s="88"/>
      <c r="B540" s="83"/>
      <c r="C540" s="88"/>
    </row>
    <row r="541" spans="1:3" x14ac:dyDescent="0.25">
      <c r="A541" s="88"/>
      <c r="B541" s="83"/>
      <c r="C541" s="88"/>
    </row>
    <row r="542" spans="1:3" x14ac:dyDescent="0.25">
      <c r="A542" s="88"/>
      <c r="B542" s="83"/>
      <c r="C542" s="88"/>
    </row>
    <row r="543" spans="1:3" x14ac:dyDescent="0.25">
      <c r="A543" s="88"/>
      <c r="B543" s="83"/>
      <c r="C543" s="88"/>
    </row>
    <row r="544" spans="1:3" x14ac:dyDescent="0.25">
      <c r="A544" s="88"/>
      <c r="B544" s="83"/>
      <c r="C544" s="88"/>
    </row>
    <row r="545" spans="1:3" x14ac:dyDescent="0.25">
      <c r="A545" s="88"/>
      <c r="B545" s="83"/>
      <c r="C545" s="88"/>
    </row>
    <row r="546" spans="1:3" x14ac:dyDescent="0.25">
      <c r="A546" s="88"/>
      <c r="B546" s="83"/>
      <c r="C546" s="88"/>
    </row>
    <row r="547" spans="1:3" x14ac:dyDescent="0.25">
      <c r="A547" s="88"/>
      <c r="B547" s="83"/>
      <c r="C547" s="88"/>
    </row>
    <row r="548" spans="1:3" x14ac:dyDescent="0.25">
      <c r="A548" s="88"/>
      <c r="B548" s="83"/>
      <c r="C548" s="88"/>
    </row>
    <row r="549" spans="1:3" x14ac:dyDescent="0.25">
      <c r="A549" s="88"/>
      <c r="B549" s="83"/>
      <c r="C549" s="88"/>
    </row>
    <row r="550" spans="1:3" x14ac:dyDescent="0.25">
      <c r="A550" s="88"/>
      <c r="B550" s="83"/>
      <c r="C550" s="88"/>
    </row>
    <row r="551" spans="1:3" x14ac:dyDescent="0.25">
      <c r="A551" s="88"/>
      <c r="B551" s="83"/>
      <c r="C551" s="88"/>
    </row>
    <row r="552" spans="1:3" x14ac:dyDescent="0.25">
      <c r="A552" s="88"/>
      <c r="B552" s="83"/>
      <c r="C552" s="88"/>
    </row>
    <row r="553" spans="1:3" x14ac:dyDescent="0.25">
      <c r="A553" s="88"/>
      <c r="B553" s="83"/>
      <c r="C553" s="88"/>
    </row>
    <row r="554" spans="1:3" x14ac:dyDescent="0.25">
      <c r="A554" s="88"/>
      <c r="B554" s="83"/>
      <c r="C554" s="88"/>
    </row>
    <row r="555" spans="1:3" x14ac:dyDescent="0.25">
      <c r="A555" s="88"/>
      <c r="B555" s="83"/>
      <c r="C555" s="88"/>
    </row>
    <row r="556" spans="1:3" x14ac:dyDescent="0.25">
      <c r="A556" s="88"/>
      <c r="B556" s="83"/>
      <c r="C556" s="88"/>
    </row>
    <row r="557" spans="1:3" x14ac:dyDescent="0.25">
      <c r="A557" s="88"/>
      <c r="B557" s="83"/>
      <c r="C557" s="88"/>
    </row>
    <row r="558" spans="1:3" x14ac:dyDescent="0.25">
      <c r="A558" s="88"/>
      <c r="B558" s="83"/>
      <c r="C558" s="88"/>
    </row>
    <row r="559" spans="1:3" x14ac:dyDescent="0.25">
      <c r="A559" s="88"/>
      <c r="B559" s="83"/>
      <c r="C559" s="88"/>
    </row>
    <row r="560" spans="1:3" x14ac:dyDescent="0.25">
      <c r="A560" s="88"/>
      <c r="B560" s="83"/>
      <c r="C560" s="88"/>
    </row>
    <row r="561" spans="1:3" x14ac:dyDescent="0.25">
      <c r="A561" s="88"/>
      <c r="B561" s="83"/>
      <c r="C561" s="88"/>
    </row>
    <row r="562" spans="1:3" x14ac:dyDescent="0.25">
      <c r="A562" s="88"/>
      <c r="B562" s="83"/>
      <c r="C562" s="88"/>
    </row>
    <row r="563" spans="1:3" x14ac:dyDescent="0.25">
      <c r="A563" s="88"/>
      <c r="B563" s="83"/>
      <c r="C563" s="88"/>
    </row>
    <row r="564" spans="1:3" x14ac:dyDescent="0.25">
      <c r="A564" s="88"/>
      <c r="B564" s="83"/>
      <c r="C564" s="88"/>
    </row>
    <row r="565" spans="1:3" x14ac:dyDescent="0.25">
      <c r="A565" s="88"/>
      <c r="B565" s="83"/>
      <c r="C565" s="88"/>
    </row>
    <row r="566" spans="1:3" x14ac:dyDescent="0.25">
      <c r="A566" s="88"/>
      <c r="B566" s="83"/>
      <c r="C566" s="88"/>
    </row>
    <row r="567" spans="1:3" x14ac:dyDescent="0.25">
      <c r="A567" s="88"/>
      <c r="B567" s="83"/>
      <c r="C567" s="88"/>
    </row>
    <row r="568" spans="1:3" x14ac:dyDescent="0.25">
      <c r="A568" s="88"/>
      <c r="B568" s="83"/>
      <c r="C568" s="88"/>
    </row>
    <row r="569" spans="1:3" x14ac:dyDescent="0.25">
      <c r="A569" s="88"/>
      <c r="B569" s="83"/>
      <c r="C569" s="88"/>
    </row>
    <row r="570" spans="1:3" x14ac:dyDescent="0.25">
      <c r="A570" s="88"/>
      <c r="B570" s="83"/>
      <c r="C570" s="88"/>
    </row>
    <row r="571" spans="1:3" x14ac:dyDescent="0.25">
      <c r="A571" s="88"/>
      <c r="B571" s="83"/>
      <c r="C571" s="88"/>
    </row>
    <row r="572" spans="1:3" x14ac:dyDescent="0.25">
      <c r="A572" s="88"/>
      <c r="B572" s="83"/>
      <c r="C572" s="88"/>
    </row>
    <row r="573" spans="1:3" x14ac:dyDescent="0.25">
      <c r="A573" s="88"/>
      <c r="B573" s="83"/>
      <c r="C573" s="88"/>
    </row>
    <row r="574" spans="1:3" x14ac:dyDescent="0.25">
      <c r="A574" s="88"/>
      <c r="B574" s="83"/>
      <c r="C574" s="88"/>
    </row>
    <row r="575" spans="1:3" x14ac:dyDescent="0.25">
      <c r="A575" s="88"/>
      <c r="B575" s="83"/>
      <c r="C575" s="88"/>
    </row>
    <row r="576" spans="1:3" x14ac:dyDescent="0.25">
      <c r="A576" s="88"/>
      <c r="B576" s="83"/>
      <c r="C576" s="88"/>
    </row>
    <row r="577" spans="1:3" x14ac:dyDescent="0.25">
      <c r="A577" s="88"/>
      <c r="B577" s="83"/>
      <c r="C577" s="88"/>
    </row>
    <row r="578" spans="1:3" x14ac:dyDescent="0.25">
      <c r="A578" s="88"/>
      <c r="B578" s="83"/>
      <c r="C578" s="88"/>
    </row>
    <row r="579" spans="1:3" x14ac:dyDescent="0.25">
      <c r="A579" s="88"/>
      <c r="B579" s="83"/>
      <c r="C579" s="88"/>
    </row>
    <row r="580" spans="1:3" x14ac:dyDescent="0.25">
      <c r="A580" s="88"/>
      <c r="B580" s="83"/>
      <c r="C580" s="88"/>
    </row>
    <row r="581" spans="1:3" x14ac:dyDescent="0.25">
      <c r="A581" s="88"/>
      <c r="B581" s="83"/>
      <c r="C581" s="88"/>
    </row>
    <row r="582" spans="1:3" x14ac:dyDescent="0.25">
      <c r="A582" s="88"/>
      <c r="B582" s="83"/>
      <c r="C582" s="88"/>
    </row>
    <row r="583" spans="1:3" x14ac:dyDescent="0.25">
      <c r="A583" s="88"/>
      <c r="B583" s="83"/>
      <c r="C583" s="88"/>
    </row>
    <row r="584" spans="1:3" x14ac:dyDescent="0.25">
      <c r="A584" s="88"/>
      <c r="B584" s="83"/>
      <c r="C584" s="88"/>
    </row>
    <row r="585" spans="1:3" x14ac:dyDescent="0.25">
      <c r="A585" s="88"/>
      <c r="B585" s="83"/>
      <c r="C585" s="88"/>
    </row>
    <row r="586" spans="1:3" x14ac:dyDescent="0.25">
      <c r="A586" s="88"/>
      <c r="B586" s="83"/>
      <c r="C586" s="88"/>
    </row>
    <row r="587" spans="1:3" x14ac:dyDescent="0.25">
      <c r="A587" s="88"/>
      <c r="B587" s="83"/>
      <c r="C587" s="88"/>
    </row>
    <row r="588" spans="1:3" x14ac:dyDescent="0.25">
      <c r="A588" s="88"/>
      <c r="B588" s="83"/>
      <c r="C588" s="88"/>
    </row>
    <row r="589" spans="1:3" x14ac:dyDescent="0.25">
      <c r="A589" s="88"/>
      <c r="B589" s="83"/>
      <c r="C589" s="88"/>
    </row>
    <row r="590" spans="1:3" x14ac:dyDescent="0.25">
      <c r="A590" s="88"/>
      <c r="B590" s="83"/>
      <c r="C590" s="88"/>
    </row>
    <row r="591" spans="1:3" x14ac:dyDescent="0.25">
      <c r="A591" s="88"/>
      <c r="B591" s="83"/>
      <c r="C591" s="88"/>
    </row>
    <row r="592" spans="1:3" x14ac:dyDescent="0.25">
      <c r="A592" s="88"/>
      <c r="B592" s="83"/>
      <c r="C592" s="88"/>
    </row>
    <row r="593" spans="1:3" x14ac:dyDescent="0.25">
      <c r="A593" s="88"/>
      <c r="B593" s="83"/>
      <c r="C593" s="88"/>
    </row>
    <row r="594" spans="1:3" x14ac:dyDescent="0.25">
      <c r="A594" s="88"/>
      <c r="B594" s="83"/>
      <c r="C594" s="88"/>
    </row>
    <row r="595" spans="1:3" x14ac:dyDescent="0.25">
      <c r="A595" s="88"/>
      <c r="B595" s="83"/>
      <c r="C595" s="88"/>
    </row>
    <row r="596" spans="1:3" x14ac:dyDescent="0.25">
      <c r="A596" s="88"/>
      <c r="B596" s="83"/>
      <c r="C596" s="88"/>
    </row>
    <row r="597" spans="1:3" x14ac:dyDescent="0.25">
      <c r="A597" s="88"/>
      <c r="B597" s="83"/>
      <c r="C597" s="88"/>
    </row>
    <row r="598" spans="1:3" x14ac:dyDescent="0.25">
      <c r="A598" s="88"/>
      <c r="B598" s="83"/>
      <c r="C598" s="88"/>
    </row>
    <row r="599" spans="1:3" x14ac:dyDescent="0.25">
      <c r="A599" s="88"/>
      <c r="B599" s="83"/>
      <c r="C599" s="88"/>
    </row>
    <row r="600" spans="1:3" x14ac:dyDescent="0.25">
      <c r="A600" s="88"/>
      <c r="B600" s="83"/>
      <c r="C600" s="88"/>
    </row>
    <row r="601" spans="1:3" x14ac:dyDescent="0.25">
      <c r="A601" s="88"/>
      <c r="B601" s="83"/>
      <c r="C601" s="88"/>
    </row>
    <row r="602" spans="1:3" x14ac:dyDescent="0.25">
      <c r="A602" s="88"/>
      <c r="B602" s="83"/>
      <c r="C602" s="88"/>
    </row>
    <row r="603" spans="1:3" x14ac:dyDescent="0.25">
      <c r="A603" s="88"/>
      <c r="B603" s="83"/>
      <c r="C603" s="88"/>
    </row>
    <row r="604" spans="1:3" x14ac:dyDescent="0.25">
      <c r="A604" s="88"/>
      <c r="B604" s="83"/>
      <c r="C604" s="88"/>
    </row>
    <row r="605" spans="1:3" x14ac:dyDescent="0.25">
      <c r="A605" s="88"/>
      <c r="B605" s="83"/>
      <c r="C605" s="88"/>
    </row>
    <row r="606" spans="1:3" x14ac:dyDescent="0.25">
      <c r="A606" s="88"/>
      <c r="B606" s="83"/>
      <c r="C606" s="88"/>
    </row>
    <row r="607" spans="1:3" x14ac:dyDescent="0.25">
      <c r="A607" s="88"/>
      <c r="B607" s="83"/>
      <c r="C607" s="88"/>
    </row>
    <row r="608" spans="1:3" x14ac:dyDescent="0.25">
      <c r="A608" s="88"/>
      <c r="B608" s="83"/>
      <c r="C608" s="88"/>
    </row>
    <row r="609" spans="1:3" x14ac:dyDescent="0.25">
      <c r="A609" s="88"/>
      <c r="B609" s="83"/>
      <c r="C609" s="88"/>
    </row>
    <row r="610" spans="1:3" x14ac:dyDescent="0.25">
      <c r="A610" s="88"/>
      <c r="B610" s="83"/>
      <c r="C610" s="88"/>
    </row>
    <row r="611" spans="1:3" x14ac:dyDescent="0.25">
      <c r="A611" s="88"/>
      <c r="B611" s="83"/>
      <c r="C611" s="88"/>
    </row>
    <row r="612" spans="1:3" x14ac:dyDescent="0.25">
      <c r="A612" s="88"/>
      <c r="B612" s="83"/>
      <c r="C612" s="88"/>
    </row>
    <row r="613" spans="1:3" x14ac:dyDescent="0.25">
      <c r="A613" s="88"/>
      <c r="B613" s="83"/>
      <c r="C613" s="88"/>
    </row>
    <row r="614" spans="1:3" x14ac:dyDescent="0.25">
      <c r="A614" s="88"/>
      <c r="B614" s="83"/>
      <c r="C614" s="88"/>
    </row>
    <row r="615" spans="1:3" x14ac:dyDescent="0.25">
      <c r="A615" s="88"/>
      <c r="B615" s="83"/>
      <c r="C615" s="88"/>
    </row>
    <row r="616" spans="1:3" x14ac:dyDescent="0.25">
      <c r="A616" s="88"/>
      <c r="B616" s="83"/>
      <c r="C616" s="88"/>
    </row>
    <row r="617" spans="1:3" x14ac:dyDescent="0.25">
      <c r="A617" s="88"/>
      <c r="B617" s="83"/>
      <c r="C617" s="88"/>
    </row>
    <row r="618" spans="1:3" x14ac:dyDescent="0.25">
      <c r="A618" s="88"/>
      <c r="B618" s="83"/>
      <c r="C618" s="88"/>
    </row>
    <row r="619" spans="1:3" x14ac:dyDescent="0.25">
      <c r="A619" s="88"/>
      <c r="B619" s="83"/>
      <c r="C619" s="88"/>
    </row>
    <row r="620" spans="1:3" x14ac:dyDescent="0.25">
      <c r="A620" s="88"/>
      <c r="B620" s="83"/>
      <c r="C620" s="88"/>
    </row>
    <row r="621" spans="1:3" x14ac:dyDescent="0.25">
      <c r="A621" s="88"/>
      <c r="B621" s="83"/>
      <c r="C621" s="88"/>
    </row>
    <row r="622" spans="1:3" x14ac:dyDescent="0.25">
      <c r="A622" s="88"/>
      <c r="B622" s="83"/>
      <c r="C622" s="88"/>
    </row>
    <row r="623" spans="1:3" x14ac:dyDescent="0.25">
      <c r="A623" s="88"/>
      <c r="B623" s="83"/>
      <c r="C623" s="88"/>
    </row>
    <row r="624" spans="1:3" x14ac:dyDescent="0.25">
      <c r="A624" s="88"/>
      <c r="B624" s="83"/>
      <c r="C624" s="88"/>
    </row>
    <row r="625" spans="1:3" x14ac:dyDescent="0.25">
      <c r="A625" s="88"/>
      <c r="B625" s="83"/>
      <c r="C625" s="88"/>
    </row>
    <row r="626" spans="1:3" x14ac:dyDescent="0.25">
      <c r="A626" s="88"/>
      <c r="B626" s="83"/>
      <c r="C626" s="88"/>
    </row>
    <row r="627" spans="1:3" x14ac:dyDescent="0.25">
      <c r="A627" s="88"/>
      <c r="B627" s="83"/>
      <c r="C627" s="88"/>
    </row>
    <row r="628" spans="1:3" x14ac:dyDescent="0.25">
      <c r="A628" s="88"/>
      <c r="B628" s="83"/>
      <c r="C628" s="88"/>
    </row>
    <row r="629" spans="1:3" x14ac:dyDescent="0.25">
      <c r="A629" s="88"/>
      <c r="B629" s="83"/>
      <c r="C629" s="88"/>
    </row>
    <row r="630" spans="1:3" x14ac:dyDescent="0.25">
      <c r="A630" s="88"/>
      <c r="B630" s="83"/>
      <c r="C630" s="88"/>
    </row>
    <row r="631" spans="1:3" x14ac:dyDescent="0.25">
      <c r="A631" s="88"/>
      <c r="B631" s="83"/>
      <c r="C631" s="88"/>
    </row>
    <row r="632" spans="1:3" x14ac:dyDescent="0.25">
      <c r="A632" s="88"/>
      <c r="B632" s="83"/>
      <c r="C632" s="88"/>
    </row>
    <row r="633" spans="1:3" x14ac:dyDescent="0.25">
      <c r="A633" s="88"/>
      <c r="B633" s="83"/>
      <c r="C633" s="88"/>
    </row>
    <row r="634" spans="1:3" x14ac:dyDescent="0.25">
      <c r="A634" s="88"/>
      <c r="B634" s="83"/>
      <c r="C634" s="88"/>
    </row>
    <row r="635" spans="1:3" x14ac:dyDescent="0.25">
      <c r="A635" s="88"/>
      <c r="B635" s="83"/>
      <c r="C635" s="88"/>
    </row>
    <row r="636" spans="1:3" x14ac:dyDescent="0.25">
      <c r="A636" s="88"/>
      <c r="B636" s="83"/>
      <c r="C636" s="88"/>
    </row>
    <row r="637" spans="1:3" x14ac:dyDescent="0.25">
      <c r="A637" s="88"/>
      <c r="B637" s="83"/>
      <c r="C637" s="88"/>
    </row>
    <row r="638" spans="1:3" x14ac:dyDescent="0.25">
      <c r="A638" s="88"/>
      <c r="B638" s="83"/>
      <c r="C638" s="88"/>
    </row>
    <row r="639" spans="1:3" x14ac:dyDescent="0.25">
      <c r="A639" s="88"/>
      <c r="B639" s="83"/>
      <c r="C639" s="88"/>
    </row>
    <row r="640" spans="1:3" x14ac:dyDescent="0.25">
      <c r="A640" s="88"/>
      <c r="B640" s="83"/>
      <c r="C640" s="88"/>
    </row>
    <row r="641" spans="1:3" x14ac:dyDescent="0.25">
      <c r="A641" s="88"/>
      <c r="B641" s="83"/>
      <c r="C641" s="88"/>
    </row>
    <row r="642" spans="1:3" x14ac:dyDescent="0.25">
      <c r="A642" s="88"/>
      <c r="B642" s="83"/>
      <c r="C642" s="88"/>
    </row>
    <row r="643" spans="1:3" x14ac:dyDescent="0.25">
      <c r="A643" s="88"/>
      <c r="B643" s="83"/>
      <c r="C643" s="88"/>
    </row>
    <row r="644" spans="1:3" x14ac:dyDescent="0.25">
      <c r="A644" s="88"/>
      <c r="B644" s="83"/>
      <c r="C644" s="88"/>
    </row>
    <row r="645" spans="1:3" x14ac:dyDescent="0.25">
      <c r="A645" s="88"/>
      <c r="B645" s="83"/>
      <c r="C645" s="88"/>
    </row>
    <row r="646" spans="1:3" x14ac:dyDescent="0.25">
      <c r="A646" s="88"/>
      <c r="B646" s="83"/>
      <c r="C646" s="88"/>
    </row>
    <row r="647" spans="1:3" x14ac:dyDescent="0.25">
      <c r="A647" s="88"/>
      <c r="B647" s="83"/>
      <c r="C647" s="88"/>
    </row>
    <row r="648" spans="1:3" x14ac:dyDescent="0.25">
      <c r="A648" s="88"/>
      <c r="B648" s="83"/>
      <c r="C648" s="88"/>
    </row>
    <row r="649" spans="1:3" x14ac:dyDescent="0.25">
      <c r="A649" s="88"/>
      <c r="B649" s="83"/>
      <c r="C649" s="88"/>
    </row>
    <row r="650" spans="1:3" x14ac:dyDescent="0.25">
      <c r="A650" s="88"/>
      <c r="B650" s="83"/>
      <c r="C650" s="88"/>
    </row>
    <row r="651" spans="1:3" x14ac:dyDescent="0.25">
      <c r="A651" s="88"/>
      <c r="B651" s="83"/>
      <c r="C651" s="88"/>
    </row>
    <row r="652" spans="1:3" x14ac:dyDescent="0.25">
      <c r="A652" s="88"/>
      <c r="B652" s="83"/>
      <c r="C652" s="88"/>
    </row>
    <row r="653" spans="1:3" x14ac:dyDescent="0.25">
      <c r="A653" s="88"/>
      <c r="B653" s="83"/>
      <c r="C653" s="88"/>
    </row>
    <row r="654" spans="1:3" x14ac:dyDescent="0.25">
      <c r="A654" s="88"/>
      <c r="B654" s="83"/>
      <c r="C654" s="88"/>
    </row>
    <row r="655" spans="1:3" x14ac:dyDescent="0.25">
      <c r="A655" s="88"/>
      <c r="B655" s="83"/>
      <c r="C655" s="88"/>
    </row>
    <row r="656" spans="1:3" x14ac:dyDescent="0.25">
      <c r="A656" s="88"/>
      <c r="B656" s="83"/>
      <c r="C656" s="88"/>
    </row>
    <row r="657" spans="1:3" x14ac:dyDescent="0.25">
      <c r="A657" s="88"/>
      <c r="B657" s="83"/>
      <c r="C657" s="88"/>
    </row>
    <row r="658" spans="1:3" x14ac:dyDescent="0.25">
      <c r="A658" s="88"/>
      <c r="B658" s="83"/>
      <c r="C658" s="88"/>
    </row>
    <row r="659" spans="1:3" x14ac:dyDescent="0.25">
      <c r="A659" s="88"/>
      <c r="B659" s="83"/>
      <c r="C659" s="88"/>
    </row>
    <row r="660" spans="1:3" x14ac:dyDescent="0.25">
      <c r="A660" s="88"/>
      <c r="B660" s="83"/>
      <c r="C660" s="88"/>
    </row>
    <row r="661" spans="1:3" x14ac:dyDescent="0.25">
      <c r="A661" s="88"/>
      <c r="B661" s="83"/>
      <c r="C661" s="88"/>
    </row>
    <row r="662" spans="1:3" x14ac:dyDescent="0.25">
      <c r="A662" s="88"/>
      <c r="B662" s="83"/>
      <c r="C662" s="88"/>
    </row>
    <row r="663" spans="1:3" x14ac:dyDescent="0.25">
      <c r="A663" s="88"/>
      <c r="B663" s="83"/>
      <c r="C663" s="88"/>
    </row>
    <row r="664" spans="1:3" x14ac:dyDescent="0.25">
      <c r="A664" s="88"/>
      <c r="B664" s="83"/>
      <c r="C664" s="88"/>
    </row>
    <row r="665" spans="1:3" x14ac:dyDescent="0.25">
      <c r="A665" s="88"/>
      <c r="B665" s="83"/>
      <c r="C665" s="88"/>
    </row>
    <row r="666" spans="1:3" x14ac:dyDescent="0.25">
      <c r="A666" s="88"/>
      <c r="B666" s="83"/>
      <c r="C666" s="88"/>
    </row>
    <row r="667" spans="1:3" x14ac:dyDescent="0.25">
      <c r="A667" s="88"/>
      <c r="B667" s="83"/>
      <c r="C667" s="88"/>
    </row>
    <row r="668" spans="1:3" x14ac:dyDescent="0.25">
      <c r="A668" s="88"/>
      <c r="B668" s="83"/>
      <c r="C668" s="88"/>
    </row>
    <row r="669" spans="1:3" x14ac:dyDescent="0.25">
      <c r="A669" s="88"/>
      <c r="B669" s="83"/>
      <c r="C669" s="88"/>
    </row>
    <row r="670" spans="1:3" x14ac:dyDescent="0.25">
      <c r="A670" s="88"/>
      <c r="B670" s="83"/>
      <c r="C670" s="88"/>
    </row>
    <row r="671" spans="1:3" x14ac:dyDescent="0.25">
      <c r="A671" s="88"/>
      <c r="B671" s="83"/>
      <c r="C671" s="88"/>
    </row>
    <row r="672" spans="1:3" x14ac:dyDescent="0.25">
      <c r="A672" s="88"/>
      <c r="B672" s="83"/>
      <c r="C672" s="88"/>
    </row>
    <row r="673" spans="1:3" x14ac:dyDescent="0.25">
      <c r="A673" s="88"/>
      <c r="B673" s="83"/>
      <c r="C673" s="88"/>
    </row>
    <row r="674" spans="1:3" x14ac:dyDescent="0.25">
      <c r="A674" s="88"/>
      <c r="B674" s="83"/>
      <c r="C674" s="88"/>
    </row>
    <row r="675" spans="1:3" x14ac:dyDescent="0.25">
      <c r="A675" s="88"/>
      <c r="B675" s="83"/>
      <c r="C675" s="88"/>
    </row>
    <row r="676" spans="1:3" x14ac:dyDescent="0.25">
      <c r="A676" s="88"/>
      <c r="B676" s="83"/>
      <c r="C676" s="88"/>
    </row>
    <row r="677" spans="1:3" x14ac:dyDescent="0.25">
      <c r="A677" s="88"/>
      <c r="B677" s="83"/>
      <c r="C677" s="88"/>
    </row>
    <row r="678" spans="1:3" x14ac:dyDescent="0.25">
      <c r="A678" s="88"/>
      <c r="B678" s="83"/>
      <c r="C678" s="88"/>
    </row>
    <row r="679" spans="1:3" x14ac:dyDescent="0.25">
      <c r="A679" s="88"/>
      <c r="B679" s="83"/>
      <c r="C679" s="88"/>
    </row>
    <row r="680" spans="1:3" x14ac:dyDescent="0.25">
      <c r="A680" s="88"/>
      <c r="B680" s="83"/>
      <c r="C680" s="88"/>
    </row>
    <row r="681" spans="1:3" x14ac:dyDescent="0.25">
      <c r="A681" s="88"/>
      <c r="B681" s="83"/>
      <c r="C681" s="88"/>
    </row>
    <row r="682" spans="1:3" x14ac:dyDescent="0.25">
      <c r="A682" s="88"/>
      <c r="B682" s="83"/>
      <c r="C682" s="88"/>
    </row>
    <row r="683" spans="1:3" x14ac:dyDescent="0.25">
      <c r="A683" s="88"/>
      <c r="B683" s="83"/>
      <c r="C683" s="88"/>
    </row>
    <row r="684" spans="1:3" x14ac:dyDescent="0.25">
      <c r="A684" s="88"/>
      <c r="B684" s="83"/>
      <c r="C684" s="88"/>
    </row>
    <row r="685" spans="1:3" x14ac:dyDescent="0.25">
      <c r="A685" s="88"/>
      <c r="B685" s="83"/>
      <c r="C685" s="88"/>
    </row>
    <row r="686" spans="1:3" x14ac:dyDescent="0.25">
      <c r="A686" s="88"/>
      <c r="B686" s="83"/>
      <c r="C686" s="88"/>
    </row>
    <row r="687" spans="1:3" x14ac:dyDescent="0.25">
      <c r="A687" s="88"/>
      <c r="B687" s="83"/>
      <c r="C687" s="88"/>
    </row>
    <row r="688" spans="1:3" x14ac:dyDescent="0.25">
      <c r="A688" s="88"/>
      <c r="B688" s="83"/>
      <c r="C688" s="88"/>
    </row>
    <row r="689" spans="1:3" x14ac:dyDescent="0.25">
      <c r="A689" s="88"/>
      <c r="B689" s="83"/>
      <c r="C689" s="88"/>
    </row>
    <row r="690" spans="1:3" x14ac:dyDescent="0.25">
      <c r="A690" s="88"/>
      <c r="B690" s="83"/>
      <c r="C690" s="88"/>
    </row>
    <row r="691" spans="1:3" x14ac:dyDescent="0.25">
      <c r="A691" s="88"/>
      <c r="B691" s="83"/>
      <c r="C691" s="88"/>
    </row>
    <row r="692" spans="1:3" x14ac:dyDescent="0.25">
      <c r="A692" s="88"/>
      <c r="B692" s="83"/>
      <c r="C692" s="88"/>
    </row>
    <row r="693" spans="1:3" x14ac:dyDescent="0.25">
      <c r="A693" s="88"/>
      <c r="B693" s="83"/>
      <c r="C693" s="88"/>
    </row>
    <row r="694" spans="1:3" x14ac:dyDescent="0.25">
      <c r="A694" s="88"/>
      <c r="B694" s="83"/>
      <c r="C694" s="88"/>
    </row>
    <row r="695" spans="1:3" x14ac:dyDescent="0.25">
      <c r="A695" s="88"/>
      <c r="B695" s="83"/>
      <c r="C695" s="88"/>
    </row>
    <row r="696" spans="1:3" x14ac:dyDescent="0.25">
      <c r="A696" s="88"/>
      <c r="B696" s="83"/>
      <c r="C696" s="88"/>
    </row>
    <row r="697" spans="1:3" x14ac:dyDescent="0.25">
      <c r="A697" s="88"/>
      <c r="B697" s="83"/>
      <c r="C697" s="88"/>
    </row>
    <row r="698" spans="1:3" x14ac:dyDescent="0.25">
      <c r="A698" s="88"/>
      <c r="B698" s="83"/>
      <c r="C698" s="88"/>
    </row>
    <row r="699" spans="1:3" x14ac:dyDescent="0.25">
      <c r="A699" s="88"/>
      <c r="B699" s="83"/>
      <c r="C699" s="88"/>
    </row>
    <row r="700" spans="1:3" x14ac:dyDescent="0.25">
      <c r="A700" s="88"/>
      <c r="B700" s="83"/>
      <c r="C700" s="88"/>
    </row>
    <row r="701" spans="1:3" x14ac:dyDescent="0.25">
      <c r="A701" s="88"/>
      <c r="B701" s="83"/>
      <c r="C701" s="88"/>
    </row>
    <row r="702" spans="1:3" x14ac:dyDescent="0.25">
      <c r="A702" s="88"/>
      <c r="B702" s="83"/>
      <c r="C702" s="88"/>
    </row>
    <row r="703" spans="1:3" x14ac:dyDescent="0.25">
      <c r="A703" s="88"/>
      <c r="B703" s="83"/>
      <c r="C703" s="88"/>
    </row>
    <row r="704" spans="1:3" x14ac:dyDescent="0.25">
      <c r="A704" s="88"/>
      <c r="B704" s="83"/>
      <c r="C704" s="88"/>
    </row>
    <row r="705" spans="1:3" x14ac:dyDescent="0.25">
      <c r="A705" s="88"/>
      <c r="B705" s="83"/>
      <c r="C705" s="88"/>
    </row>
    <row r="706" spans="1:3" x14ac:dyDescent="0.25">
      <c r="A706" s="88"/>
      <c r="B706" s="83"/>
      <c r="C706" s="88"/>
    </row>
    <row r="707" spans="1:3" x14ac:dyDescent="0.25">
      <c r="A707" s="88"/>
      <c r="B707" s="83"/>
      <c r="C707" s="88"/>
    </row>
    <row r="708" spans="1:3" x14ac:dyDescent="0.25">
      <c r="A708" s="88"/>
      <c r="B708" s="83"/>
      <c r="C708" s="88"/>
    </row>
    <row r="709" spans="1:3" x14ac:dyDescent="0.25">
      <c r="A709" s="88"/>
      <c r="B709" s="83"/>
      <c r="C709" s="88"/>
    </row>
    <row r="710" spans="1:3" x14ac:dyDescent="0.25">
      <c r="A710" s="88"/>
      <c r="B710" s="83"/>
      <c r="C710" s="88"/>
    </row>
    <row r="711" spans="1:3" x14ac:dyDescent="0.25">
      <c r="A711" s="88"/>
      <c r="B711" s="83"/>
      <c r="C711" s="88"/>
    </row>
    <row r="712" spans="1:3" x14ac:dyDescent="0.25">
      <c r="A712" s="88"/>
      <c r="B712" s="83"/>
      <c r="C712" s="88"/>
    </row>
    <row r="713" spans="1:3" x14ac:dyDescent="0.25">
      <c r="A713" s="88"/>
      <c r="B713" s="83"/>
      <c r="C713" s="88"/>
    </row>
    <row r="714" spans="1:3" x14ac:dyDescent="0.25">
      <c r="A714" s="88"/>
      <c r="B714" s="83"/>
      <c r="C714" s="88"/>
    </row>
    <row r="715" spans="1:3" x14ac:dyDescent="0.25">
      <c r="A715" s="88"/>
      <c r="B715" s="83"/>
      <c r="C715" s="88"/>
    </row>
    <row r="716" spans="1:3" x14ac:dyDescent="0.25">
      <c r="A716" s="88"/>
      <c r="B716" s="83"/>
      <c r="C716" s="88"/>
    </row>
    <row r="717" spans="1:3" x14ac:dyDescent="0.25">
      <c r="A717" s="88"/>
      <c r="B717" s="83"/>
      <c r="C717" s="88"/>
    </row>
    <row r="718" spans="1:3" x14ac:dyDescent="0.25">
      <c r="A718" s="88"/>
      <c r="B718" s="83"/>
      <c r="C718" s="88"/>
    </row>
    <row r="719" spans="1:3" x14ac:dyDescent="0.25">
      <c r="A719" s="88"/>
      <c r="B719" s="83"/>
      <c r="C719" s="88"/>
    </row>
    <row r="720" spans="1:3" x14ac:dyDescent="0.25">
      <c r="A720" s="88"/>
      <c r="B720" s="83"/>
      <c r="C720" s="88"/>
    </row>
    <row r="721" spans="1:3" x14ac:dyDescent="0.25">
      <c r="A721" s="88"/>
      <c r="B721" s="83"/>
      <c r="C721" s="88"/>
    </row>
    <row r="722" spans="1:3" x14ac:dyDescent="0.25">
      <c r="A722" s="88"/>
      <c r="B722" s="83"/>
      <c r="C722" s="88"/>
    </row>
    <row r="723" spans="1:3" x14ac:dyDescent="0.25">
      <c r="A723" s="88"/>
      <c r="B723" s="83"/>
      <c r="C723" s="88"/>
    </row>
    <row r="724" spans="1:3" x14ac:dyDescent="0.25">
      <c r="A724" s="88"/>
      <c r="B724" s="83"/>
      <c r="C724" s="88"/>
    </row>
    <row r="725" spans="1:3" x14ac:dyDescent="0.25">
      <c r="A725" s="88"/>
      <c r="B725" s="83"/>
      <c r="C725" s="88"/>
    </row>
    <row r="726" spans="1:3" x14ac:dyDescent="0.25">
      <c r="A726" s="88"/>
      <c r="B726" s="83"/>
      <c r="C726" s="88"/>
    </row>
    <row r="727" spans="1:3" x14ac:dyDescent="0.25">
      <c r="A727" s="88"/>
      <c r="B727" s="83"/>
      <c r="C727" s="88"/>
    </row>
    <row r="728" spans="1:3" x14ac:dyDescent="0.25">
      <c r="A728" s="88"/>
      <c r="B728" s="83"/>
      <c r="C728" s="88"/>
    </row>
    <row r="729" spans="1:3" x14ac:dyDescent="0.25">
      <c r="A729" s="88"/>
      <c r="B729" s="83"/>
      <c r="C729" s="88"/>
    </row>
    <row r="730" spans="1:3" x14ac:dyDescent="0.25">
      <c r="A730" s="88"/>
      <c r="B730" s="83"/>
      <c r="C730" s="88"/>
    </row>
    <row r="731" spans="1:3" x14ac:dyDescent="0.25">
      <c r="A731" s="88"/>
      <c r="B731" s="83"/>
      <c r="C731" s="88"/>
    </row>
    <row r="732" spans="1:3" x14ac:dyDescent="0.25">
      <c r="A732" s="88"/>
      <c r="B732" s="83"/>
      <c r="C732" s="88"/>
    </row>
    <row r="733" spans="1:3" x14ac:dyDescent="0.25">
      <c r="A733" s="88"/>
      <c r="B733" s="83"/>
      <c r="C733" s="88"/>
    </row>
    <row r="734" spans="1:3" x14ac:dyDescent="0.25">
      <c r="A734" s="88"/>
      <c r="B734" s="83"/>
      <c r="C734" s="88"/>
    </row>
    <row r="735" spans="1:3" x14ac:dyDescent="0.25">
      <c r="A735" s="88"/>
      <c r="B735" s="83"/>
      <c r="C735" s="88"/>
    </row>
    <row r="736" spans="1:3" x14ac:dyDescent="0.25">
      <c r="A736" s="88"/>
      <c r="B736" s="83"/>
      <c r="C736" s="88"/>
    </row>
    <row r="737" spans="1:3" x14ac:dyDescent="0.25">
      <c r="A737" s="88"/>
      <c r="B737" s="83"/>
      <c r="C737" s="88"/>
    </row>
    <row r="738" spans="1:3" x14ac:dyDescent="0.25">
      <c r="A738" s="88"/>
      <c r="B738" s="83"/>
      <c r="C738" s="88"/>
    </row>
    <row r="739" spans="1:3" x14ac:dyDescent="0.25">
      <c r="A739" s="88"/>
      <c r="B739" s="83"/>
      <c r="C739" s="88"/>
    </row>
    <row r="740" spans="1:3" x14ac:dyDescent="0.25">
      <c r="A740" s="88"/>
      <c r="B740" s="83"/>
      <c r="C740" s="88"/>
    </row>
    <row r="741" spans="1:3" x14ac:dyDescent="0.25">
      <c r="A741" s="88"/>
      <c r="B741" s="83"/>
      <c r="C741" s="88"/>
    </row>
    <row r="742" spans="1:3" x14ac:dyDescent="0.25">
      <c r="A742" s="88"/>
      <c r="B742" s="83"/>
      <c r="C742" s="88"/>
    </row>
    <row r="743" spans="1:3" x14ac:dyDescent="0.25">
      <c r="A743" s="88"/>
      <c r="B743" s="83"/>
      <c r="C743" s="88"/>
    </row>
    <row r="744" spans="1:3" x14ac:dyDescent="0.25">
      <c r="A744" s="88"/>
      <c r="B744" s="83"/>
      <c r="C744" s="88"/>
    </row>
    <row r="745" spans="1:3" x14ac:dyDescent="0.25">
      <c r="A745" s="88"/>
      <c r="B745" s="83"/>
      <c r="C745" s="88"/>
    </row>
    <row r="746" spans="1:3" x14ac:dyDescent="0.25">
      <c r="A746" s="88"/>
      <c r="B746" s="83"/>
      <c r="C746" s="88"/>
    </row>
    <row r="747" spans="1:3" x14ac:dyDescent="0.25">
      <c r="A747" s="88"/>
      <c r="B747" s="83"/>
      <c r="C747" s="88"/>
    </row>
    <row r="748" spans="1:3" x14ac:dyDescent="0.25">
      <c r="A748" s="88"/>
      <c r="B748" s="83"/>
      <c r="C748" s="88"/>
    </row>
    <row r="749" spans="1:3" x14ac:dyDescent="0.25">
      <c r="A749" s="88"/>
      <c r="B749" s="83"/>
      <c r="C749" s="88"/>
    </row>
    <row r="750" spans="1:3" x14ac:dyDescent="0.25">
      <c r="A750" s="88"/>
      <c r="B750" s="83"/>
      <c r="C750" s="88"/>
    </row>
    <row r="751" spans="1:3" x14ac:dyDescent="0.25">
      <c r="A751" s="88"/>
      <c r="B751" s="83"/>
      <c r="C751" s="88"/>
    </row>
    <row r="752" spans="1:3" x14ac:dyDescent="0.25">
      <c r="A752" s="88"/>
      <c r="B752" s="83"/>
      <c r="C752" s="88"/>
    </row>
    <row r="753" spans="1:3" x14ac:dyDescent="0.25">
      <c r="A753" s="88"/>
      <c r="B753" s="83"/>
      <c r="C753" s="88"/>
    </row>
    <row r="754" spans="1:3" x14ac:dyDescent="0.25">
      <c r="A754" s="88"/>
      <c r="B754" s="83"/>
      <c r="C754" s="88"/>
    </row>
    <row r="755" spans="1:3" x14ac:dyDescent="0.25">
      <c r="A755" s="88"/>
      <c r="B755" s="83"/>
      <c r="C755" s="88"/>
    </row>
    <row r="756" spans="1:3" x14ac:dyDescent="0.25">
      <c r="A756" s="88"/>
      <c r="B756" s="83"/>
      <c r="C756" s="88"/>
    </row>
    <row r="757" spans="1:3" x14ac:dyDescent="0.25">
      <c r="A757" s="88"/>
      <c r="B757" s="83"/>
      <c r="C757" s="88"/>
    </row>
    <row r="758" spans="1:3" x14ac:dyDescent="0.25">
      <c r="A758" s="88"/>
      <c r="B758" s="83"/>
      <c r="C758" s="88"/>
    </row>
    <row r="759" spans="1:3" x14ac:dyDescent="0.25">
      <c r="A759" s="88"/>
      <c r="B759" s="83"/>
      <c r="C759" s="88"/>
    </row>
    <row r="760" spans="1:3" x14ac:dyDescent="0.25">
      <c r="A760" s="88"/>
      <c r="B760" s="83"/>
      <c r="C760" s="88"/>
    </row>
    <row r="761" spans="1:3" x14ac:dyDescent="0.25">
      <c r="A761" s="88"/>
      <c r="B761" s="83"/>
      <c r="C761" s="88"/>
    </row>
    <row r="762" spans="1:3" x14ac:dyDescent="0.25">
      <c r="A762" s="88"/>
      <c r="B762" s="83"/>
      <c r="C762" s="88"/>
    </row>
    <row r="763" spans="1:3" x14ac:dyDescent="0.25">
      <c r="A763" s="88"/>
      <c r="B763" s="83"/>
      <c r="C763" s="88"/>
    </row>
    <row r="764" spans="1:3" x14ac:dyDescent="0.25">
      <c r="A764" s="88"/>
      <c r="B764" s="83"/>
      <c r="C764" s="88"/>
    </row>
    <row r="765" spans="1:3" x14ac:dyDescent="0.25">
      <c r="A765" s="88"/>
      <c r="B765" s="83"/>
      <c r="C765" s="88"/>
    </row>
    <row r="766" spans="1:3" x14ac:dyDescent="0.25">
      <c r="A766" s="88"/>
      <c r="B766" s="83"/>
      <c r="C766" s="88"/>
    </row>
    <row r="767" spans="1:3" x14ac:dyDescent="0.25">
      <c r="A767" s="88"/>
      <c r="B767" s="83"/>
      <c r="C767" s="88"/>
    </row>
    <row r="768" spans="1:3" x14ac:dyDescent="0.25">
      <c r="A768" s="88"/>
      <c r="B768" s="83"/>
      <c r="C768" s="88"/>
    </row>
    <row r="769" spans="1:3" x14ac:dyDescent="0.25">
      <c r="A769" s="88"/>
      <c r="B769" s="83"/>
      <c r="C769" s="88"/>
    </row>
    <row r="770" spans="1:3" x14ac:dyDescent="0.25">
      <c r="A770" s="88"/>
      <c r="B770" s="83"/>
      <c r="C770" s="88"/>
    </row>
    <row r="771" spans="1:3" x14ac:dyDescent="0.25">
      <c r="A771" s="88"/>
      <c r="B771" s="83"/>
      <c r="C771" s="88"/>
    </row>
    <row r="772" spans="1:3" x14ac:dyDescent="0.25">
      <c r="A772" s="88"/>
      <c r="B772" s="83"/>
      <c r="C772" s="88"/>
    </row>
    <row r="773" spans="1:3" x14ac:dyDescent="0.25">
      <c r="A773" s="88"/>
      <c r="B773" s="83"/>
      <c r="C773" s="88"/>
    </row>
    <row r="774" spans="1:3" x14ac:dyDescent="0.25">
      <c r="A774" s="88"/>
      <c r="B774" s="83"/>
      <c r="C774" s="88"/>
    </row>
    <row r="775" spans="1:3" x14ac:dyDescent="0.25">
      <c r="A775" s="88"/>
      <c r="B775" s="83"/>
      <c r="C775" s="88"/>
    </row>
    <row r="776" spans="1:3" x14ac:dyDescent="0.25">
      <c r="A776" s="88"/>
      <c r="B776" s="83"/>
      <c r="C776" s="88"/>
    </row>
    <row r="777" spans="1:3" x14ac:dyDescent="0.25">
      <c r="A777" s="88"/>
      <c r="B777" s="83"/>
      <c r="C777" s="88"/>
    </row>
    <row r="778" spans="1:3" x14ac:dyDescent="0.25">
      <c r="A778" s="88"/>
      <c r="B778" s="83"/>
      <c r="C778" s="88"/>
    </row>
    <row r="779" spans="1:3" x14ac:dyDescent="0.25">
      <c r="A779" s="88"/>
      <c r="B779" s="83"/>
      <c r="C779" s="88"/>
    </row>
    <row r="780" spans="1:3" x14ac:dyDescent="0.25">
      <c r="A780" s="88"/>
      <c r="B780" s="83"/>
      <c r="C780" s="88"/>
    </row>
    <row r="781" spans="1:3" x14ac:dyDescent="0.25">
      <c r="A781" s="88"/>
      <c r="B781" s="83"/>
      <c r="C781" s="88"/>
    </row>
    <row r="782" spans="1:3" x14ac:dyDescent="0.25">
      <c r="A782" s="88"/>
      <c r="B782" s="83"/>
      <c r="C782" s="88"/>
    </row>
    <row r="783" spans="1:3" x14ac:dyDescent="0.25">
      <c r="A783" s="88"/>
      <c r="B783" s="83"/>
      <c r="C783" s="88"/>
    </row>
    <row r="784" spans="1:3" x14ac:dyDescent="0.25">
      <c r="A784" s="88"/>
      <c r="B784" s="83"/>
      <c r="C784" s="88"/>
    </row>
    <row r="785" spans="1:3" x14ac:dyDescent="0.25">
      <c r="A785" s="88"/>
      <c r="B785" s="83"/>
      <c r="C785" s="88"/>
    </row>
    <row r="786" spans="1:3" x14ac:dyDescent="0.25">
      <c r="A786" s="88"/>
      <c r="B786" s="83"/>
      <c r="C786" s="88"/>
    </row>
    <row r="787" spans="1:3" x14ac:dyDescent="0.25">
      <c r="A787" s="88"/>
      <c r="B787" s="83"/>
      <c r="C787" s="88"/>
    </row>
    <row r="788" spans="1:3" x14ac:dyDescent="0.25">
      <c r="A788" s="88"/>
      <c r="B788" s="83"/>
      <c r="C788" s="88"/>
    </row>
    <row r="789" spans="1:3" x14ac:dyDescent="0.25">
      <c r="A789" s="88"/>
      <c r="B789" s="83"/>
      <c r="C789" s="88"/>
    </row>
    <row r="790" spans="1:3" x14ac:dyDescent="0.25">
      <c r="A790" s="88"/>
      <c r="B790" s="83"/>
      <c r="C790" s="88"/>
    </row>
    <row r="791" spans="1:3" x14ac:dyDescent="0.25">
      <c r="A791" s="88"/>
      <c r="B791" s="83"/>
      <c r="C791" s="88"/>
    </row>
    <row r="792" spans="1:3" x14ac:dyDescent="0.25">
      <c r="A792" s="88"/>
      <c r="B792" s="83"/>
      <c r="C792" s="88"/>
    </row>
    <row r="793" spans="1:3" x14ac:dyDescent="0.25">
      <c r="A793" s="88"/>
      <c r="B793" s="83"/>
      <c r="C793" s="88"/>
    </row>
    <row r="794" spans="1:3" x14ac:dyDescent="0.25">
      <c r="A794" s="88"/>
      <c r="B794" s="83"/>
      <c r="C794" s="88"/>
    </row>
    <row r="795" spans="1:3" x14ac:dyDescent="0.25">
      <c r="A795" s="88"/>
      <c r="B795" s="83"/>
      <c r="C795" s="88"/>
    </row>
    <row r="796" spans="1:3" x14ac:dyDescent="0.25">
      <c r="A796" s="88"/>
      <c r="B796" s="83"/>
      <c r="C796" s="88"/>
    </row>
    <row r="797" spans="1:3" x14ac:dyDescent="0.25">
      <c r="A797" s="88"/>
      <c r="B797" s="83"/>
      <c r="C797" s="88"/>
    </row>
    <row r="798" spans="1:3" x14ac:dyDescent="0.25">
      <c r="A798" s="88"/>
      <c r="B798" s="83"/>
      <c r="C798" s="88"/>
    </row>
    <row r="799" spans="1:3" x14ac:dyDescent="0.25">
      <c r="A799" s="88"/>
      <c r="B799" s="83"/>
      <c r="C799" s="88"/>
    </row>
    <row r="800" spans="1:3" x14ac:dyDescent="0.25">
      <c r="A800" s="88"/>
      <c r="B800" s="83"/>
      <c r="C800" s="88"/>
    </row>
    <row r="801" spans="1:3" x14ac:dyDescent="0.25">
      <c r="A801" s="88"/>
      <c r="B801" s="83"/>
      <c r="C801" s="88"/>
    </row>
    <row r="802" spans="1:3" x14ac:dyDescent="0.25">
      <c r="A802" s="88"/>
      <c r="B802" s="83"/>
      <c r="C802" s="88"/>
    </row>
    <row r="803" spans="1:3" x14ac:dyDescent="0.25">
      <c r="A803" s="88"/>
      <c r="B803" s="83"/>
      <c r="C803" s="88"/>
    </row>
    <row r="804" spans="1:3" x14ac:dyDescent="0.25">
      <c r="A804" s="88"/>
      <c r="B804" s="83"/>
      <c r="C804" s="88"/>
    </row>
    <row r="805" spans="1:3" x14ac:dyDescent="0.25">
      <c r="A805" s="88"/>
      <c r="B805" s="83"/>
      <c r="C805" s="88"/>
    </row>
    <row r="806" spans="1:3" x14ac:dyDescent="0.25">
      <c r="A806" s="88"/>
      <c r="B806" s="83"/>
      <c r="C806" s="88"/>
    </row>
    <row r="807" spans="1:3" x14ac:dyDescent="0.25">
      <c r="A807" s="88"/>
      <c r="B807" s="83"/>
      <c r="C807" s="88"/>
    </row>
    <row r="808" spans="1:3" x14ac:dyDescent="0.25">
      <c r="A808" s="88"/>
      <c r="B808" s="83"/>
      <c r="C808" s="88"/>
    </row>
    <row r="809" spans="1:3" x14ac:dyDescent="0.25">
      <c r="A809" s="88"/>
      <c r="B809" s="83"/>
      <c r="C809" s="88"/>
    </row>
    <row r="810" spans="1:3" x14ac:dyDescent="0.25">
      <c r="A810" s="88"/>
      <c r="B810" s="83"/>
      <c r="C810" s="88"/>
    </row>
    <row r="811" spans="1:3" x14ac:dyDescent="0.25">
      <c r="A811" s="88"/>
      <c r="B811" s="83"/>
      <c r="C811" s="88"/>
    </row>
    <row r="812" spans="1:3" x14ac:dyDescent="0.25">
      <c r="A812" s="88"/>
      <c r="B812" s="83"/>
      <c r="C812" s="88"/>
    </row>
    <row r="813" spans="1:3" x14ac:dyDescent="0.25">
      <c r="A813" s="88"/>
      <c r="B813" s="83"/>
      <c r="C813" s="88"/>
    </row>
    <row r="814" spans="1:3" x14ac:dyDescent="0.25">
      <c r="A814" s="88"/>
      <c r="B814" s="83"/>
      <c r="C814" s="88"/>
    </row>
    <row r="815" spans="1:3" x14ac:dyDescent="0.25">
      <c r="A815" s="88"/>
      <c r="B815" s="83"/>
      <c r="C815" s="88"/>
    </row>
    <row r="816" spans="1:3" x14ac:dyDescent="0.25">
      <c r="A816" s="88"/>
      <c r="B816" s="83"/>
      <c r="C816" s="88"/>
    </row>
    <row r="817" spans="1:3" x14ac:dyDescent="0.25">
      <c r="A817" s="88"/>
      <c r="B817" s="83"/>
      <c r="C817" s="88"/>
    </row>
    <row r="818" spans="1:3" x14ac:dyDescent="0.25">
      <c r="A818" s="88"/>
      <c r="B818" s="83"/>
      <c r="C818" s="88"/>
    </row>
    <row r="819" spans="1:3" x14ac:dyDescent="0.25">
      <c r="A819" s="88"/>
      <c r="B819" s="83"/>
      <c r="C819" s="88"/>
    </row>
    <row r="820" spans="1:3" x14ac:dyDescent="0.25">
      <c r="A820" s="88"/>
      <c r="B820" s="83"/>
      <c r="C820" s="88"/>
    </row>
    <row r="821" spans="1:3" x14ac:dyDescent="0.25">
      <c r="A821" s="88"/>
      <c r="B821" s="83"/>
      <c r="C821" s="88"/>
    </row>
    <row r="822" spans="1:3" x14ac:dyDescent="0.25">
      <c r="A822" s="88"/>
      <c r="B822" s="83"/>
      <c r="C822" s="88"/>
    </row>
    <row r="823" spans="1:3" x14ac:dyDescent="0.25">
      <c r="A823" s="88"/>
      <c r="B823" s="83"/>
      <c r="C823" s="88"/>
    </row>
    <row r="824" spans="1:3" x14ac:dyDescent="0.25">
      <c r="A824" s="88"/>
      <c r="B824" s="83"/>
      <c r="C824" s="88"/>
    </row>
    <row r="825" spans="1:3" x14ac:dyDescent="0.25">
      <c r="A825" s="88"/>
      <c r="B825" s="83"/>
      <c r="C825" s="88"/>
    </row>
    <row r="826" spans="1:3" x14ac:dyDescent="0.25">
      <c r="A826" s="88"/>
      <c r="B826" s="83"/>
      <c r="C826" s="88"/>
    </row>
    <row r="827" spans="1:3" x14ac:dyDescent="0.25">
      <c r="A827" s="88"/>
      <c r="B827" s="83"/>
      <c r="C827" s="88"/>
    </row>
    <row r="828" spans="1:3" x14ac:dyDescent="0.25">
      <c r="A828" s="88"/>
      <c r="B828" s="83"/>
      <c r="C828" s="88"/>
    </row>
    <row r="829" spans="1:3" x14ac:dyDescent="0.25">
      <c r="A829" s="88"/>
      <c r="B829" s="83"/>
      <c r="C829" s="88"/>
    </row>
    <row r="830" spans="1:3" x14ac:dyDescent="0.25">
      <c r="A830" s="88"/>
      <c r="B830" s="83"/>
      <c r="C830" s="88"/>
    </row>
    <row r="831" spans="1:3" x14ac:dyDescent="0.25">
      <c r="A831" s="88"/>
      <c r="B831" s="83"/>
      <c r="C831" s="88"/>
    </row>
    <row r="832" spans="1:3" x14ac:dyDescent="0.25">
      <c r="A832" s="88"/>
      <c r="B832" s="83"/>
      <c r="C832" s="88"/>
    </row>
    <row r="833" spans="1:3" x14ac:dyDescent="0.25">
      <c r="A833" s="88"/>
      <c r="B833" s="83"/>
      <c r="C833" s="88"/>
    </row>
    <row r="834" spans="1:3" x14ac:dyDescent="0.25">
      <c r="A834" s="88"/>
      <c r="B834" s="83"/>
      <c r="C834" s="88"/>
    </row>
    <row r="835" spans="1:3" x14ac:dyDescent="0.25">
      <c r="A835" s="88"/>
      <c r="B835" s="83"/>
      <c r="C835" s="88"/>
    </row>
    <row r="836" spans="1:3" x14ac:dyDescent="0.25">
      <c r="A836" s="88"/>
      <c r="B836" s="83"/>
      <c r="C836" s="88"/>
    </row>
    <row r="837" spans="1:3" x14ac:dyDescent="0.25">
      <c r="A837" s="88"/>
      <c r="B837" s="83"/>
      <c r="C837" s="88"/>
    </row>
    <row r="838" spans="1:3" x14ac:dyDescent="0.25">
      <c r="A838" s="88"/>
      <c r="B838" s="83"/>
      <c r="C838" s="88"/>
    </row>
    <row r="839" spans="1:3" x14ac:dyDescent="0.25">
      <c r="A839" s="88"/>
      <c r="B839" s="83"/>
      <c r="C839" s="88"/>
    </row>
    <row r="840" spans="1:3" x14ac:dyDescent="0.25">
      <c r="A840" s="88"/>
      <c r="B840" s="83"/>
      <c r="C840" s="88"/>
    </row>
    <row r="841" spans="1:3" x14ac:dyDescent="0.25">
      <c r="A841" s="88"/>
      <c r="B841" s="83"/>
      <c r="C841" s="88"/>
    </row>
    <row r="842" spans="1:3" x14ac:dyDescent="0.25">
      <c r="A842" s="88"/>
      <c r="B842" s="83"/>
      <c r="C842" s="88"/>
    </row>
    <row r="843" spans="1:3" x14ac:dyDescent="0.25">
      <c r="A843" s="88"/>
      <c r="B843" s="83"/>
      <c r="C843" s="88"/>
    </row>
    <row r="844" spans="1:3" x14ac:dyDescent="0.25">
      <c r="A844" s="88"/>
      <c r="B844" s="83"/>
      <c r="C844" s="88"/>
    </row>
    <row r="845" spans="1:3" x14ac:dyDescent="0.25">
      <c r="A845" s="88"/>
      <c r="B845" s="83"/>
      <c r="C845" s="88"/>
    </row>
    <row r="846" spans="1:3" x14ac:dyDescent="0.25">
      <c r="A846" s="88"/>
      <c r="B846" s="83"/>
      <c r="C846" s="88"/>
    </row>
    <row r="847" spans="1:3" x14ac:dyDescent="0.25">
      <c r="A847" s="88"/>
      <c r="B847" s="83"/>
      <c r="C847" s="88"/>
    </row>
    <row r="848" spans="1:3" x14ac:dyDescent="0.25">
      <c r="A848" s="88"/>
      <c r="B848" s="83"/>
      <c r="C848" s="88"/>
    </row>
    <row r="849" spans="1:3" x14ac:dyDescent="0.25">
      <c r="A849" s="88"/>
      <c r="B849" s="83"/>
      <c r="C849" s="88"/>
    </row>
    <row r="850" spans="1:3" x14ac:dyDescent="0.25">
      <c r="A850" s="88"/>
      <c r="B850" s="83"/>
      <c r="C850" s="88"/>
    </row>
    <row r="851" spans="1:3" x14ac:dyDescent="0.25">
      <c r="A851" s="88"/>
      <c r="B851" s="83"/>
      <c r="C851" s="88"/>
    </row>
    <row r="852" spans="1:3" x14ac:dyDescent="0.25">
      <c r="A852" s="88"/>
      <c r="B852" s="83"/>
      <c r="C852" s="88"/>
    </row>
    <row r="853" spans="1:3" x14ac:dyDescent="0.25">
      <c r="A853" s="88"/>
      <c r="B853" s="83"/>
      <c r="C853" s="88"/>
    </row>
    <row r="854" spans="1:3" x14ac:dyDescent="0.25">
      <c r="A854" s="88"/>
      <c r="B854" s="83"/>
      <c r="C854" s="88"/>
    </row>
    <row r="855" spans="1:3" x14ac:dyDescent="0.25">
      <c r="A855" s="88"/>
      <c r="B855" s="83"/>
      <c r="C855" s="88"/>
    </row>
    <row r="856" spans="1:3" x14ac:dyDescent="0.25">
      <c r="A856" s="88"/>
      <c r="B856" s="83"/>
      <c r="C856" s="88"/>
    </row>
    <row r="857" spans="1:3" x14ac:dyDescent="0.25">
      <c r="A857" s="88"/>
      <c r="B857" s="83"/>
      <c r="C857" s="88"/>
    </row>
    <row r="858" spans="1:3" x14ac:dyDescent="0.25">
      <c r="A858" s="88"/>
      <c r="B858" s="83"/>
      <c r="C858" s="88"/>
    </row>
    <row r="859" spans="1:3" x14ac:dyDescent="0.25">
      <c r="A859" s="88"/>
      <c r="B859" s="83"/>
      <c r="C859" s="88"/>
    </row>
    <row r="860" spans="1:3" x14ac:dyDescent="0.25">
      <c r="A860" s="88"/>
      <c r="B860" s="83"/>
      <c r="C860" s="88"/>
    </row>
    <row r="861" spans="1:3" x14ac:dyDescent="0.25">
      <c r="A861" s="88"/>
      <c r="B861" s="83"/>
      <c r="C861" s="88"/>
    </row>
    <row r="862" spans="1:3" x14ac:dyDescent="0.25">
      <c r="A862" s="88"/>
      <c r="B862" s="83"/>
      <c r="C862" s="88"/>
    </row>
    <row r="863" spans="1:3" x14ac:dyDescent="0.25">
      <c r="A863" s="88"/>
      <c r="B863" s="83"/>
      <c r="C863" s="88"/>
    </row>
    <row r="864" spans="1:3" x14ac:dyDescent="0.25">
      <c r="A864" s="88"/>
      <c r="B864" s="83"/>
      <c r="C864" s="88"/>
    </row>
    <row r="865" spans="1:3" x14ac:dyDescent="0.25">
      <c r="A865" s="88"/>
      <c r="B865" s="83"/>
      <c r="C865" s="88"/>
    </row>
    <row r="866" spans="1:3" x14ac:dyDescent="0.25">
      <c r="A866" s="88"/>
      <c r="B866" s="83"/>
      <c r="C866" s="88"/>
    </row>
    <row r="867" spans="1:3" x14ac:dyDescent="0.25">
      <c r="A867" s="88"/>
      <c r="B867" s="83"/>
      <c r="C867" s="88"/>
    </row>
    <row r="868" spans="1:3" x14ac:dyDescent="0.25">
      <c r="A868" s="88"/>
      <c r="B868" s="83"/>
      <c r="C868" s="88"/>
    </row>
    <row r="869" spans="1:3" x14ac:dyDescent="0.25">
      <c r="A869" s="88"/>
      <c r="B869" s="83"/>
      <c r="C869" s="88"/>
    </row>
    <row r="870" spans="1:3" x14ac:dyDescent="0.25">
      <c r="A870" s="88"/>
      <c r="B870" s="83"/>
      <c r="C870" s="88"/>
    </row>
    <row r="871" spans="1:3" x14ac:dyDescent="0.25">
      <c r="A871" s="88"/>
      <c r="B871" s="83"/>
      <c r="C871" s="88"/>
    </row>
    <row r="872" spans="1:3" x14ac:dyDescent="0.25">
      <c r="A872" s="88"/>
      <c r="B872" s="83"/>
      <c r="C872" s="88"/>
    </row>
    <row r="873" spans="1:3" x14ac:dyDescent="0.25">
      <c r="A873" s="88"/>
      <c r="B873" s="83"/>
      <c r="C873" s="88"/>
    </row>
    <row r="874" spans="1:3" x14ac:dyDescent="0.25">
      <c r="A874" s="88"/>
      <c r="B874" s="83"/>
      <c r="C874" s="88"/>
    </row>
    <row r="875" spans="1:3" x14ac:dyDescent="0.25">
      <c r="A875" s="88"/>
      <c r="B875" s="83"/>
      <c r="C875" s="88"/>
    </row>
    <row r="876" spans="1:3" x14ac:dyDescent="0.25">
      <c r="A876" s="88"/>
      <c r="B876" s="83"/>
      <c r="C876" s="88"/>
    </row>
    <row r="877" spans="1:3" x14ac:dyDescent="0.25">
      <c r="A877" s="88"/>
      <c r="B877" s="83"/>
      <c r="C877" s="88"/>
    </row>
    <row r="878" spans="1:3" x14ac:dyDescent="0.25">
      <c r="A878" s="88"/>
      <c r="B878" s="83"/>
      <c r="C878" s="88"/>
    </row>
    <row r="879" spans="1:3" x14ac:dyDescent="0.25">
      <c r="A879" s="88"/>
      <c r="B879" s="83"/>
      <c r="C879" s="88"/>
    </row>
    <row r="880" spans="1:3" x14ac:dyDescent="0.25">
      <c r="A880" s="88"/>
      <c r="B880" s="83"/>
      <c r="C880" s="88"/>
    </row>
    <row r="881" spans="1:3" x14ac:dyDescent="0.25">
      <c r="A881" s="88"/>
      <c r="B881" s="83"/>
      <c r="C881" s="88"/>
    </row>
    <row r="882" spans="1:3" x14ac:dyDescent="0.25">
      <c r="A882" s="88"/>
      <c r="B882" s="83"/>
      <c r="C882" s="88"/>
    </row>
    <row r="883" spans="1:3" x14ac:dyDescent="0.25">
      <c r="A883" s="88"/>
      <c r="B883" s="83"/>
      <c r="C883" s="88"/>
    </row>
    <row r="884" spans="1:3" x14ac:dyDescent="0.25">
      <c r="A884" s="88"/>
      <c r="B884" s="83"/>
      <c r="C884" s="88"/>
    </row>
    <row r="885" spans="1:3" x14ac:dyDescent="0.25">
      <c r="A885" s="88"/>
      <c r="B885" s="83"/>
      <c r="C885" s="88"/>
    </row>
    <row r="886" spans="1:3" x14ac:dyDescent="0.25">
      <c r="A886" s="88"/>
      <c r="B886" s="83"/>
      <c r="C886" s="88"/>
    </row>
    <row r="887" spans="1:3" x14ac:dyDescent="0.25">
      <c r="A887" s="88"/>
      <c r="B887" s="83"/>
      <c r="C887" s="88"/>
    </row>
    <row r="888" spans="1:3" x14ac:dyDescent="0.25">
      <c r="A888" s="88"/>
      <c r="B888" s="83"/>
      <c r="C888" s="88"/>
    </row>
    <row r="889" spans="1:3" x14ac:dyDescent="0.25">
      <c r="A889" s="88"/>
      <c r="B889" s="83"/>
      <c r="C889" s="88"/>
    </row>
    <row r="890" spans="1:3" x14ac:dyDescent="0.25">
      <c r="A890" s="88"/>
      <c r="B890" s="83"/>
      <c r="C890" s="88"/>
    </row>
    <row r="891" spans="1:3" x14ac:dyDescent="0.25">
      <c r="A891" s="88"/>
      <c r="B891" s="83"/>
      <c r="C891" s="88"/>
    </row>
    <row r="892" spans="1:3" x14ac:dyDescent="0.25">
      <c r="A892" s="88"/>
      <c r="B892" s="83"/>
      <c r="C892" s="88"/>
    </row>
    <row r="893" spans="1:3" x14ac:dyDescent="0.25">
      <c r="A893" s="88"/>
      <c r="B893" s="83"/>
      <c r="C893" s="88"/>
    </row>
    <row r="894" spans="1:3" x14ac:dyDescent="0.25">
      <c r="A894" s="88"/>
      <c r="B894" s="83"/>
      <c r="C894" s="88"/>
    </row>
    <row r="895" spans="1:3" x14ac:dyDescent="0.25">
      <c r="A895" s="88"/>
      <c r="B895" s="83"/>
      <c r="C895" s="88"/>
    </row>
    <row r="896" spans="1:3" x14ac:dyDescent="0.25">
      <c r="A896" s="88"/>
      <c r="B896" s="83"/>
      <c r="C896" s="88"/>
    </row>
    <row r="897" spans="1:3" x14ac:dyDescent="0.25">
      <c r="A897" s="88"/>
      <c r="B897" s="83"/>
      <c r="C897" s="88"/>
    </row>
    <row r="898" spans="1:3" x14ac:dyDescent="0.25">
      <c r="A898" s="88"/>
      <c r="B898" s="83"/>
      <c r="C898" s="88"/>
    </row>
    <row r="899" spans="1:3" x14ac:dyDescent="0.25">
      <c r="A899" s="88"/>
      <c r="B899" s="83"/>
      <c r="C899" s="88"/>
    </row>
    <row r="900" spans="1:3" x14ac:dyDescent="0.25">
      <c r="A900" s="88"/>
      <c r="B900" s="83"/>
      <c r="C900" s="88"/>
    </row>
    <row r="901" spans="1:3" x14ac:dyDescent="0.25">
      <c r="A901" s="88"/>
      <c r="B901" s="83"/>
      <c r="C901" s="88"/>
    </row>
    <row r="902" spans="1:3" x14ac:dyDescent="0.25">
      <c r="A902" s="88"/>
      <c r="B902" s="83"/>
      <c r="C902" s="88"/>
    </row>
    <row r="903" spans="1:3" x14ac:dyDescent="0.25">
      <c r="A903" s="88"/>
      <c r="B903" s="83"/>
      <c r="C903" s="88"/>
    </row>
    <row r="904" spans="1:3" x14ac:dyDescent="0.25">
      <c r="A904" s="88"/>
      <c r="B904" s="83"/>
      <c r="C904" s="88"/>
    </row>
    <row r="905" spans="1:3" x14ac:dyDescent="0.25">
      <c r="A905" s="88"/>
      <c r="B905" s="83"/>
      <c r="C905" s="88"/>
    </row>
    <row r="906" spans="1:3" x14ac:dyDescent="0.25">
      <c r="A906" s="88"/>
      <c r="B906" s="83"/>
      <c r="C906" s="88"/>
    </row>
    <row r="907" spans="1:3" x14ac:dyDescent="0.25">
      <c r="A907" s="88"/>
      <c r="B907" s="83"/>
      <c r="C907" s="88"/>
    </row>
    <row r="908" spans="1:3" x14ac:dyDescent="0.25">
      <c r="A908" s="88"/>
      <c r="B908" s="83"/>
      <c r="C908" s="88"/>
    </row>
    <row r="909" spans="1:3" x14ac:dyDescent="0.25">
      <c r="A909" s="88"/>
      <c r="B909" s="83"/>
      <c r="C909" s="88"/>
    </row>
    <row r="910" spans="1:3" x14ac:dyDescent="0.25">
      <c r="A910" s="88"/>
      <c r="B910" s="83"/>
      <c r="C910" s="88"/>
    </row>
    <row r="911" spans="1:3" x14ac:dyDescent="0.25">
      <c r="A911" s="88"/>
      <c r="B911" s="83"/>
      <c r="C911" s="88"/>
    </row>
    <row r="912" spans="1:3" x14ac:dyDescent="0.25">
      <c r="A912" s="88"/>
      <c r="B912" s="83"/>
      <c r="C912" s="88"/>
    </row>
    <row r="913" spans="1:3" x14ac:dyDescent="0.25">
      <c r="A913" s="88"/>
      <c r="B913" s="83"/>
      <c r="C913" s="88"/>
    </row>
    <row r="914" spans="1:3" x14ac:dyDescent="0.25">
      <c r="A914" s="88"/>
      <c r="B914" s="83"/>
      <c r="C914" s="88"/>
    </row>
    <row r="915" spans="1:3" x14ac:dyDescent="0.25">
      <c r="A915" s="88"/>
      <c r="B915" s="83"/>
      <c r="C915" s="88"/>
    </row>
    <row r="916" spans="1:3" x14ac:dyDescent="0.25">
      <c r="A916" s="88"/>
      <c r="B916" s="83"/>
      <c r="C916" s="88"/>
    </row>
    <row r="917" spans="1:3" x14ac:dyDescent="0.25">
      <c r="A917" s="88"/>
      <c r="B917" s="83"/>
      <c r="C917" s="88"/>
    </row>
    <row r="918" spans="1:3" x14ac:dyDescent="0.25">
      <c r="A918" s="88"/>
      <c r="B918" s="83"/>
      <c r="C918" s="88"/>
    </row>
    <row r="919" spans="1:3" x14ac:dyDescent="0.25">
      <c r="A919" s="88"/>
      <c r="B919" s="83"/>
      <c r="C919" s="88"/>
    </row>
    <row r="920" spans="1:3" x14ac:dyDescent="0.25">
      <c r="A920" s="88"/>
      <c r="B920" s="83"/>
      <c r="C920" s="88"/>
    </row>
    <row r="921" spans="1:3" x14ac:dyDescent="0.25">
      <c r="A921" s="88"/>
      <c r="B921" s="83"/>
      <c r="C921" s="88"/>
    </row>
    <row r="922" spans="1:3" x14ac:dyDescent="0.25">
      <c r="A922" s="88"/>
      <c r="B922" s="83"/>
      <c r="C922" s="88"/>
    </row>
    <row r="923" spans="1:3" x14ac:dyDescent="0.25">
      <c r="A923" s="88"/>
      <c r="B923" s="83"/>
      <c r="C923" s="88"/>
    </row>
    <row r="924" spans="1:3" x14ac:dyDescent="0.25">
      <c r="A924" s="88"/>
      <c r="B924" s="83"/>
      <c r="C924" s="88"/>
    </row>
    <row r="925" spans="1:3" x14ac:dyDescent="0.25">
      <c r="A925" s="88"/>
      <c r="B925" s="83"/>
      <c r="C925" s="88"/>
    </row>
    <row r="926" spans="1:3" x14ac:dyDescent="0.25">
      <c r="A926" s="88"/>
      <c r="B926" s="83"/>
      <c r="C926" s="88"/>
    </row>
    <row r="927" spans="1:3" x14ac:dyDescent="0.25">
      <c r="A927" s="88"/>
      <c r="B927" s="83"/>
      <c r="C927" s="88"/>
    </row>
    <row r="928" spans="1:3" x14ac:dyDescent="0.25">
      <c r="A928" s="88"/>
      <c r="B928" s="83"/>
      <c r="C928" s="88"/>
    </row>
    <row r="929" spans="1:3" x14ac:dyDescent="0.25">
      <c r="A929" s="88"/>
      <c r="B929" s="83"/>
      <c r="C929" s="88"/>
    </row>
    <row r="930" spans="1:3" x14ac:dyDescent="0.25">
      <c r="A930" s="88"/>
      <c r="B930" s="83"/>
      <c r="C930" s="88"/>
    </row>
    <row r="931" spans="1:3" x14ac:dyDescent="0.25">
      <c r="A931" s="88"/>
      <c r="B931" s="83"/>
      <c r="C931" s="88"/>
    </row>
    <row r="932" spans="1:3" x14ac:dyDescent="0.25">
      <c r="A932" s="88"/>
      <c r="B932" s="83"/>
      <c r="C932" s="88"/>
    </row>
    <row r="933" spans="1:3" x14ac:dyDescent="0.25">
      <c r="A933" s="88"/>
      <c r="B933" s="83"/>
      <c r="C933" s="88"/>
    </row>
    <row r="934" spans="1:3" x14ac:dyDescent="0.25">
      <c r="A934" s="88"/>
      <c r="B934" s="83"/>
      <c r="C934" s="88"/>
    </row>
    <row r="935" spans="1:3" x14ac:dyDescent="0.25">
      <c r="A935" s="88"/>
      <c r="B935" s="83"/>
      <c r="C935" s="88"/>
    </row>
    <row r="936" spans="1:3" x14ac:dyDescent="0.25">
      <c r="A936" s="88"/>
      <c r="B936" s="83"/>
      <c r="C936" s="88"/>
    </row>
    <row r="937" spans="1:3" x14ac:dyDescent="0.25">
      <c r="A937" s="88"/>
      <c r="B937" s="83"/>
      <c r="C937" s="88"/>
    </row>
    <row r="938" spans="1:3" x14ac:dyDescent="0.25">
      <c r="A938" s="88"/>
      <c r="B938" s="83"/>
      <c r="C938" s="88"/>
    </row>
    <row r="939" spans="1:3" x14ac:dyDescent="0.25">
      <c r="A939" s="88"/>
      <c r="B939" s="83"/>
      <c r="C939" s="88"/>
    </row>
    <row r="940" spans="1:3" x14ac:dyDescent="0.25">
      <c r="A940" s="88"/>
      <c r="B940" s="83"/>
      <c r="C940" s="88"/>
    </row>
    <row r="941" spans="1:3" x14ac:dyDescent="0.25">
      <c r="A941" s="88"/>
      <c r="B941" s="83"/>
      <c r="C941" s="88"/>
    </row>
    <row r="942" spans="1:3" x14ac:dyDescent="0.25">
      <c r="A942" s="88"/>
      <c r="B942" s="83"/>
      <c r="C942" s="88"/>
    </row>
    <row r="943" spans="1:3" x14ac:dyDescent="0.25">
      <c r="A943" s="88"/>
      <c r="B943" s="83"/>
      <c r="C943" s="88"/>
    </row>
    <row r="944" spans="1:3" x14ac:dyDescent="0.25">
      <c r="A944" s="88"/>
      <c r="B944" s="83"/>
      <c r="C944" s="88"/>
    </row>
    <row r="945" spans="1:3" x14ac:dyDescent="0.25">
      <c r="A945" s="88"/>
      <c r="B945" s="83"/>
      <c r="C945" s="88"/>
    </row>
    <row r="946" spans="1:3" x14ac:dyDescent="0.25">
      <c r="A946" s="88"/>
      <c r="B946" s="83"/>
      <c r="C946" s="88"/>
    </row>
    <row r="947" spans="1:3" x14ac:dyDescent="0.25">
      <c r="A947" s="88"/>
      <c r="B947" s="83"/>
      <c r="C947" s="88"/>
    </row>
    <row r="948" spans="1:3" x14ac:dyDescent="0.25">
      <c r="A948" s="88"/>
      <c r="B948" s="83"/>
      <c r="C948" s="88"/>
    </row>
    <row r="949" spans="1:3" x14ac:dyDescent="0.25">
      <c r="A949" s="88"/>
      <c r="B949" s="83"/>
      <c r="C949" s="88"/>
    </row>
    <row r="950" spans="1:3" x14ac:dyDescent="0.25">
      <c r="A950" s="88"/>
      <c r="B950" s="83"/>
      <c r="C950" s="88"/>
    </row>
    <row r="951" spans="1:3" x14ac:dyDescent="0.25">
      <c r="A951" s="88"/>
      <c r="B951" s="83"/>
      <c r="C951" s="88"/>
    </row>
    <row r="952" spans="1:3" x14ac:dyDescent="0.25">
      <c r="A952" s="88"/>
      <c r="B952" s="83"/>
      <c r="C952" s="88"/>
    </row>
    <row r="953" spans="1:3" x14ac:dyDescent="0.25">
      <c r="A953" s="88"/>
      <c r="B953" s="83"/>
      <c r="C953" s="88"/>
    </row>
    <row r="954" spans="1:3" x14ac:dyDescent="0.25">
      <c r="A954" s="88"/>
      <c r="B954" s="83"/>
      <c r="C954" s="88"/>
    </row>
    <row r="955" spans="1:3" x14ac:dyDescent="0.25">
      <c r="A955" s="88"/>
      <c r="B955" s="83"/>
      <c r="C955" s="88"/>
    </row>
    <row r="956" spans="1:3" x14ac:dyDescent="0.25">
      <c r="A956" s="88"/>
      <c r="B956" s="83"/>
      <c r="C956" s="88"/>
    </row>
    <row r="957" spans="1:3" x14ac:dyDescent="0.25">
      <c r="A957" s="88"/>
      <c r="B957" s="83"/>
      <c r="C957" s="88"/>
    </row>
    <row r="958" spans="1:3" x14ac:dyDescent="0.25">
      <c r="A958" s="88"/>
      <c r="B958" s="83"/>
      <c r="C958" s="88"/>
    </row>
    <row r="959" spans="1:3" x14ac:dyDescent="0.25">
      <c r="A959" s="88"/>
      <c r="B959" s="83"/>
      <c r="C959" s="88"/>
    </row>
    <row r="960" spans="1:3" x14ac:dyDescent="0.25">
      <c r="A960" s="88"/>
      <c r="B960" s="83"/>
      <c r="C960" s="88"/>
    </row>
    <row r="961" spans="1:3" x14ac:dyDescent="0.25">
      <c r="A961" s="88"/>
      <c r="B961" s="83"/>
      <c r="C961" s="88"/>
    </row>
    <row r="962" spans="1:3" x14ac:dyDescent="0.25">
      <c r="A962" s="88"/>
      <c r="B962" s="83"/>
      <c r="C962" s="88"/>
    </row>
    <row r="963" spans="1:3" x14ac:dyDescent="0.25">
      <c r="A963" s="88"/>
      <c r="B963" s="83"/>
      <c r="C963" s="88"/>
    </row>
    <row r="964" spans="1:3" x14ac:dyDescent="0.25">
      <c r="A964" s="88"/>
      <c r="B964" s="83"/>
      <c r="C964" s="88"/>
    </row>
    <row r="965" spans="1:3" x14ac:dyDescent="0.25">
      <c r="A965" s="88"/>
      <c r="B965" s="83"/>
      <c r="C965" s="88"/>
    </row>
    <row r="966" spans="1:3" x14ac:dyDescent="0.25">
      <c r="A966" s="88"/>
      <c r="B966" s="83"/>
      <c r="C966" s="88"/>
    </row>
    <row r="967" spans="1:3" x14ac:dyDescent="0.25">
      <c r="A967" s="88"/>
      <c r="B967" s="83"/>
      <c r="C967" s="88"/>
    </row>
    <row r="968" spans="1:3" x14ac:dyDescent="0.25">
      <c r="A968" s="88"/>
      <c r="B968" s="83"/>
      <c r="C968" s="88"/>
    </row>
    <row r="969" spans="1:3" x14ac:dyDescent="0.25">
      <c r="A969" s="88"/>
      <c r="B969" s="83"/>
      <c r="C969" s="88"/>
    </row>
    <row r="970" spans="1:3" x14ac:dyDescent="0.25">
      <c r="A970" s="88"/>
      <c r="B970" s="83"/>
      <c r="C970" s="88"/>
    </row>
    <row r="971" spans="1:3" x14ac:dyDescent="0.25">
      <c r="A971" s="88"/>
      <c r="B971" s="83"/>
      <c r="C971" s="88"/>
    </row>
    <row r="972" spans="1:3" x14ac:dyDescent="0.25">
      <c r="A972" s="88"/>
      <c r="B972" s="83"/>
      <c r="C972" s="88"/>
    </row>
    <row r="973" spans="1:3" x14ac:dyDescent="0.25">
      <c r="A973" s="88"/>
      <c r="B973" s="83"/>
      <c r="C973" s="88"/>
    </row>
    <row r="974" spans="1:3" x14ac:dyDescent="0.25">
      <c r="A974" s="88"/>
      <c r="B974" s="83"/>
      <c r="C974" s="88"/>
    </row>
    <row r="975" spans="1:3" x14ac:dyDescent="0.25">
      <c r="A975" s="88"/>
      <c r="B975" s="83"/>
      <c r="C975" s="88"/>
    </row>
    <row r="976" spans="1:3" x14ac:dyDescent="0.25">
      <c r="A976" s="88"/>
      <c r="B976" s="83"/>
      <c r="C976" s="88"/>
    </row>
    <row r="977" spans="1:3" x14ac:dyDescent="0.25">
      <c r="A977" s="88"/>
      <c r="B977" s="83"/>
      <c r="C977" s="88"/>
    </row>
    <row r="978" spans="1:3" x14ac:dyDescent="0.25">
      <c r="A978" s="88"/>
      <c r="B978" s="83"/>
      <c r="C978" s="88"/>
    </row>
    <row r="979" spans="1:3" x14ac:dyDescent="0.25">
      <c r="A979" s="88"/>
      <c r="B979" s="83"/>
      <c r="C979" s="88"/>
    </row>
    <row r="980" spans="1:3" x14ac:dyDescent="0.25">
      <c r="A980" s="88"/>
      <c r="B980" s="83"/>
      <c r="C980" s="88"/>
    </row>
    <row r="981" spans="1:3" x14ac:dyDescent="0.25">
      <c r="A981" s="88"/>
      <c r="B981" s="83"/>
      <c r="C981" s="88"/>
    </row>
    <row r="982" spans="1:3" x14ac:dyDescent="0.25">
      <c r="A982" s="88"/>
      <c r="B982" s="83"/>
      <c r="C982" s="88"/>
    </row>
    <row r="983" spans="1:3" x14ac:dyDescent="0.25">
      <c r="A983" s="88"/>
      <c r="B983" s="83"/>
      <c r="C983" s="88"/>
    </row>
    <row r="984" spans="1:3" x14ac:dyDescent="0.25">
      <c r="A984" s="88"/>
      <c r="B984" s="83"/>
      <c r="C984" s="88"/>
    </row>
    <row r="985" spans="1:3" x14ac:dyDescent="0.25">
      <c r="A985" s="88"/>
      <c r="B985" s="83"/>
      <c r="C985" s="88"/>
    </row>
    <row r="986" spans="1:3" x14ac:dyDescent="0.25">
      <c r="A986" s="88"/>
      <c r="B986" s="83"/>
      <c r="C986" s="88"/>
    </row>
    <row r="987" spans="1:3" x14ac:dyDescent="0.25">
      <c r="A987" s="88"/>
      <c r="B987" s="83"/>
      <c r="C987" s="88"/>
    </row>
    <row r="988" spans="1:3" x14ac:dyDescent="0.25">
      <c r="A988" s="88"/>
      <c r="B988" s="83"/>
      <c r="C988" s="88"/>
    </row>
    <row r="989" spans="1:3" x14ac:dyDescent="0.25">
      <c r="A989" s="88"/>
      <c r="B989" s="83"/>
      <c r="C989" s="88"/>
    </row>
    <row r="990" spans="1:3" x14ac:dyDescent="0.25">
      <c r="A990" s="88"/>
      <c r="B990" s="83"/>
      <c r="C990" s="88"/>
    </row>
    <row r="991" spans="1:3" x14ac:dyDescent="0.25">
      <c r="A991" s="88"/>
      <c r="B991" s="83"/>
      <c r="C991" s="88"/>
    </row>
    <row r="992" spans="1:3" x14ac:dyDescent="0.25">
      <c r="A992" s="88"/>
      <c r="B992" s="83"/>
      <c r="C992" s="88"/>
    </row>
    <row r="993" spans="1:3" x14ac:dyDescent="0.25">
      <c r="A993" s="88"/>
      <c r="B993" s="83"/>
      <c r="C993" s="88"/>
    </row>
    <row r="994" spans="1:3" x14ac:dyDescent="0.25">
      <c r="A994" s="88"/>
      <c r="B994" s="83"/>
      <c r="C994" s="88"/>
    </row>
    <row r="995" spans="1:3" x14ac:dyDescent="0.25">
      <c r="A995" s="88"/>
      <c r="B995" s="83"/>
      <c r="C995" s="88"/>
    </row>
    <row r="996" spans="1:3" x14ac:dyDescent="0.25">
      <c r="A996" s="88"/>
      <c r="B996" s="83"/>
      <c r="C996" s="88"/>
    </row>
    <row r="997" spans="1:3" x14ac:dyDescent="0.25">
      <c r="A997" s="88"/>
      <c r="B997" s="83"/>
      <c r="C997" s="88"/>
    </row>
    <row r="998" spans="1:3" x14ac:dyDescent="0.25">
      <c r="A998" s="88"/>
      <c r="B998" s="83"/>
      <c r="C998" s="88"/>
    </row>
    <row r="999" spans="1:3" x14ac:dyDescent="0.25">
      <c r="A999" s="88"/>
      <c r="B999" s="83"/>
      <c r="C999" s="88"/>
    </row>
    <row r="1000" spans="1:3" x14ac:dyDescent="0.25">
      <c r="A1000" s="88"/>
      <c r="B1000" s="83"/>
      <c r="C1000" s="88"/>
    </row>
    <row r="1001" spans="1:3" x14ac:dyDescent="0.25">
      <c r="A1001" s="88"/>
      <c r="B1001" s="83"/>
      <c r="C1001" s="88"/>
    </row>
    <row r="1002" spans="1:3" x14ac:dyDescent="0.25">
      <c r="A1002" s="88"/>
      <c r="B1002" s="83"/>
      <c r="C1002" s="88"/>
    </row>
    <row r="1003" spans="1:3" x14ac:dyDescent="0.25">
      <c r="A1003" s="88"/>
      <c r="B1003" s="83"/>
      <c r="C1003" s="88"/>
    </row>
    <row r="1004" spans="1:3" x14ac:dyDescent="0.25">
      <c r="A1004" s="88"/>
      <c r="B1004" s="83"/>
      <c r="C1004" s="88"/>
    </row>
    <row r="1005" spans="1:3" x14ac:dyDescent="0.25">
      <c r="A1005" s="88"/>
      <c r="B1005" s="83"/>
      <c r="C1005" s="88"/>
    </row>
    <row r="1006" spans="1:3" x14ac:dyDescent="0.25">
      <c r="A1006" s="88"/>
      <c r="B1006" s="83"/>
      <c r="C1006" s="88"/>
    </row>
    <row r="1007" spans="1:3" x14ac:dyDescent="0.25">
      <c r="A1007" s="88"/>
      <c r="B1007" s="83"/>
      <c r="C1007" s="88"/>
    </row>
    <row r="1008" spans="1:3" x14ac:dyDescent="0.25">
      <c r="A1008" s="88"/>
      <c r="B1008" s="83"/>
      <c r="C1008" s="88"/>
    </row>
    <row r="1009" spans="1:3" x14ac:dyDescent="0.25">
      <c r="A1009" s="88"/>
      <c r="B1009" s="83"/>
      <c r="C1009" s="88"/>
    </row>
    <row r="1010" spans="1:3" x14ac:dyDescent="0.25">
      <c r="A1010" s="88"/>
      <c r="B1010" s="83"/>
      <c r="C1010" s="88"/>
    </row>
    <row r="1011" spans="1:3" x14ac:dyDescent="0.25">
      <c r="A1011" s="88"/>
      <c r="B1011" s="83"/>
      <c r="C1011" s="88"/>
    </row>
    <row r="1012" spans="1:3" x14ac:dyDescent="0.25">
      <c r="A1012" s="88"/>
      <c r="B1012" s="83"/>
      <c r="C1012" s="88"/>
    </row>
    <row r="1013" spans="1:3" x14ac:dyDescent="0.25">
      <c r="A1013" s="88"/>
      <c r="B1013" s="83"/>
      <c r="C1013" s="88"/>
    </row>
    <row r="1014" spans="1:3" x14ac:dyDescent="0.25">
      <c r="A1014" s="88"/>
      <c r="B1014" s="83"/>
      <c r="C1014" s="88"/>
    </row>
    <row r="1015" spans="1:3" x14ac:dyDescent="0.25">
      <c r="A1015" s="88"/>
      <c r="B1015" s="83"/>
      <c r="C1015" s="88"/>
    </row>
    <row r="1016" spans="1:3" x14ac:dyDescent="0.25">
      <c r="A1016" s="88"/>
      <c r="B1016" s="83"/>
      <c r="C1016" s="88"/>
    </row>
    <row r="1017" spans="1:3" x14ac:dyDescent="0.25">
      <c r="A1017" s="88"/>
      <c r="B1017" s="83"/>
      <c r="C1017" s="88"/>
    </row>
    <row r="1018" spans="1:3" x14ac:dyDescent="0.25">
      <c r="A1018" s="88"/>
      <c r="B1018" s="83"/>
      <c r="C1018" s="88"/>
    </row>
    <row r="1019" spans="1:3" x14ac:dyDescent="0.25">
      <c r="A1019" s="88"/>
      <c r="B1019" s="83"/>
      <c r="C1019" s="88"/>
    </row>
    <row r="1020" spans="1:3" x14ac:dyDescent="0.25">
      <c r="A1020" s="88"/>
      <c r="B1020" s="83"/>
      <c r="C1020" s="88"/>
    </row>
    <row r="1021" spans="1:3" x14ac:dyDescent="0.25">
      <c r="A1021" s="88"/>
      <c r="B1021" s="83"/>
      <c r="C1021" s="88"/>
    </row>
    <row r="1022" spans="1:3" x14ac:dyDescent="0.25">
      <c r="A1022" s="88"/>
      <c r="B1022" s="83"/>
      <c r="C1022" s="88"/>
    </row>
    <row r="1023" spans="1:3" x14ac:dyDescent="0.25">
      <c r="A1023" s="88"/>
      <c r="B1023" s="83"/>
      <c r="C1023" s="88"/>
    </row>
    <row r="1024" spans="1:3" x14ac:dyDescent="0.25">
      <c r="A1024" s="88"/>
      <c r="B1024" s="83"/>
      <c r="C1024" s="88"/>
    </row>
    <row r="1025" spans="1:3" x14ac:dyDescent="0.25">
      <c r="A1025" s="88"/>
      <c r="B1025" s="83"/>
      <c r="C1025" s="88"/>
    </row>
    <row r="1026" spans="1:3" x14ac:dyDescent="0.25">
      <c r="A1026" s="88"/>
      <c r="B1026" s="83"/>
      <c r="C1026" s="88"/>
    </row>
    <row r="1027" spans="1:3" x14ac:dyDescent="0.25">
      <c r="A1027" s="88"/>
      <c r="B1027" s="83"/>
      <c r="C1027" s="88"/>
    </row>
    <row r="1028" spans="1:3" x14ac:dyDescent="0.25">
      <c r="A1028" s="88"/>
      <c r="B1028" s="83"/>
      <c r="C1028" s="88"/>
    </row>
    <row r="1029" spans="1:3" x14ac:dyDescent="0.25">
      <c r="A1029" s="88"/>
      <c r="B1029" s="83"/>
      <c r="C1029" s="88"/>
    </row>
    <row r="1030" spans="1:3" x14ac:dyDescent="0.25">
      <c r="A1030" s="88"/>
      <c r="B1030" s="83"/>
      <c r="C1030" s="88"/>
    </row>
    <row r="1031" spans="1:3" x14ac:dyDescent="0.25">
      <c r="A1031" s="88"/>
      <c r="B1031" s="83"/>
      <c r="C1031" s="88"/>
    </row>
    <row r="1032" spans="1:3" x14ac:dyDescent="0.25">
      <c r="A1032" s="88"/>
      <c r="B1032" s="83"/>
      <c r="C1032" s="88"/>
    </row>
    <row r="1033" spans="1:3" x14ac:dyDescent="0.25">
      <c r="A1033" s="88"/>
      <c r="B1033" s="83"/>
      <c r="C1033" s="88"/>
    </row>
    <row r="1034" spans="1:3" x14ac:dyDescent="0.25">
      <c r="A1034" s="88"/>
      <c r="B1034" s="83"/>
      <c r="C1034" s="88"/>
    </row>
    <row r="1035" spans="1:3" x14ac:dyDescent="0.25">
      <c r="A1035" s="88"/>
      <c r="B1035" s="83"/>
      <c r="C1035" s="88"/>
    </row>
    <row r="1036" spans="1:3" x14ac:dyDescent="0.25">
      <c r="A1036" s="88"/>
      <c r="B1036" s="83"/>
      <c r="C1036" s="88"/>
    </row>
    <row r="1037" spans="1:3" x14ac:dyDescent="0.25">
      <c r="A1037" s="88"/>
      <c r="B1037" s="83"/>
      <c r="C1037" s="88"/>
    </row>
    <row r="1038" spans="1:3" x14ac:dyDescent="0.25">
      <c r="A1038" s="88"/>
      <c r="B1038" s="83"/>
      <c r="C1038" s="88"/>
    </row>
    <row r="1039" spans="1:3" x14ac:dyDescent="0.25">
      <c r="A1039" s="88"/>
      <c r="B1039" s="83"/>
      <c r="C1039" s="88"/>
    </row>
    <row r="1040" spans="1:3" x14ac:dyDescent="0.25">
      <c r="A1040" s="88"/>
      <c r="B1040" s="83"/>
      <c r="C1040" s="88"/>
    </row>
    <row r="1041" spans="1:3" x14ac:dyDescent="0.25">
      <c r="A1041" s="88"/>
      <c r="B1041" s="83"/>
      <c r="C1041" s="88"/>
    </row>
    <row r="1042" spans="1:3" x14ac:dyDescent="0.25">
      <c r="A1042" s="88"/>
      <c r="B1042" s="83"/>
      <c r="C1042" s="88"/>
    </row>
    <row r="1043" spans="1:3" x14ac:dyDescent="0.25">
      <c r="A1043" s="88"/>
      <c r="B1043" s="83"/>
      <c r="C1043" s="88"/>
    </row>
    <row r="1044" spans="1:3" x14ac:dyDescent="0.25">
      <c r="A1044" s="88"/>
      <c r="B1044" s="83"/>
      <c r="C1044" s="88"/>
    </row>
    <row r="1045" spans="1:3" x14ac:dyDescent="0.25">
      <c r="A1045" s="88"/>
      <c r="B1045" s="83"/>
      <c r="C1045" s="88"/>
    </row>
    <row r="1046" spans="1:3" x14ac:dyDescent="0.25">
      <c r="A1046" s="88"/>
      <c r="B1046" s="83"/>
      <c r="C1046" s="88"/>
    </row>
    <row r="1047" spans="1:3" x14ac:dyDescent="0.25">
      <c r="A1047" s="88"/>
      <c r="B1047" s="83"/>
      <c r="C1047" s="88"/>
    </row>
    <row r="1048" spans="1:3" x14ac:dyDescent="0.25">
      <c r="A1048" s="88"/>
      <c r="B1048" s="83"/>
      <c r="C1048" s="88"/>
    </row>
    <row r="1049" spans="1:3" x14ac:dyDescent="0.25">
      <c r="A1049" s="88"/>
      <c r="B1049" s="83"/>
      <c r="C1049" s="88"/>
    </row>
    <row r="1050" spans="1:3" x14ac:dyDescent="0.25">
      <c r="A1050" s="88"/>
      <c r="B1050" s="83"/>
      <c r="C1050" s="88"/>
    </row>
    <row r="1051" spans="1:3" x14ac:dyDescent="0.25">
      <c r="A1051" s="88"/>
      <c r="B1051" s="83"/>
      <c r="C1051" s="88"/>
    </row>
    <row r="1052" spans="1:3" x14ac:dyDescent="0.25">
      <c r="A1052" s="88"/>
      <c r="B1052" s="83"/>
      <c r="C1052" s="88"/>
    </row>
    <row r="1053" spans="1:3" x14ac:dyDescent="0.25">
      <c r="A1053" s="88"/>
      <c r="B1053" s="83"/>
      <c r="C1053" s="88"/>
    </row>
    <row r="1054" spans="1:3" x14ac:dyDescent="0.25">
      <c r="A1054" s="88"/>
      <c r="B1054" s="83"/>
      <c r="C1054" s="88"/>
    </row>
    <row r="1055" spans="1:3" x14ac:dyDescent="0.25">
      <c r="A1055" s="88"/>
      <c r="B1055" s="83"/>
      <c r="C1055" s="88"/>
    </row>
    <row r="1056" spans="1:3" x14ac:dyDescent="0.25">
      <c r="A1056" s="88"/>
      <c r="B1056" s="83"/>
      <c r="C1056" s="88"/>
    </row>
    <row r="1057" spans="1:3" x14ac:dyDescent="0.25">
      <c r="A1057" s="88"/>
      <c r="B1057" s="83"/>
      <c r="C1057" s="88"/>
    </row>
    <row r="1058" spans="1:3" x14ac:dyDescent="0.25">
      <c r="A1058" s="88"/>
      <c r="B1058" s="83"/>
      <c r="C1058" s="88"/>
    </row>
    <row r="1059" spans="1:3" x14ac:dyDescent="0.25">
      <c r="A1059" s="88"/>
      <c r="B1059" s="83"/>
      <c r="C1059" s="88"/>
    </row>
    <row r="1060" spans="1:3" x14ac:dyDescent="0.25">
      <c r="A1060" s="88"/>
      <c r="B1060" s="83"/>
      <c r="C1060" s="88"/>
    </row>
    <row r="1061" spans="1:3" x14ac:dyDescent="0.25">
      <c r="A1061" s="88"/>
      <c r="B1061" s="83"/>
      <c r="C1061" s="88"/>
    </row>
    <row r="1062" spans="1:3" x14ac:dyDescent="0.25">
      <c r="A1062" s="88"/>
      <c r="B1062" s="83"/>
      <c r="C1062" s="88"/>
    </row>
    <row r="1063" spans="1:3" x14ac:dyDescent="0.25">
      <c r="A1063" s="88"/>
      <c r="B1063" s="83"/>
      <c r="C1063" s="88"/>
    </row>
    <row r="1064" spans="1:3" x14ac:dyDescent="0.25">
      <c r="A1064" s="88"/>
      <c r="B1064" s="83"/>
      <c r="C1064" s="88"/>
    </row>
    <row r="1065" spans="1:3" x14ac:dyDescent="0.25">
      <c r="A1065" s="88"/>
      <c r="B1065" s="83"/>
      <c r="C1065" s="88"/>
    </row>
    <row r="1066" spans="1:3" x14ac:dyDescent="0.25">
      <c r="A1066" s="88"/>
      <c r="B1066" s="83"/>
      <c r="C1066" s="88"/>
    </row>
    <row r="1067" spans="1:3" x14ac:dyDescent="0.25">
      <c r="A1067" s="88"/>
      <c r="B1067" s="83"/>
      <c r="C1067" s="88"/>
    </row>
    <row r="1068" spans="1:3" x14ac:dyDescent="0.25">
      <c r="A1068" s="88"/>
      <c r="B1068" s="83"/>
      <c r="C1068" s="88"/>
    </row>
    <row r="1069" spans="1:3" x14ac:dyDescent="0.25">
      <c r="A1069" s="88"/>
      <c r="B1069" s="83"/>
      <c r="C1069" s="88"/>
    </row>
    <row r="1070" spans="1:3" x14ac:dyDescent="0.25">
      <c r="A1070" s="88"/>
      <c r="B1070" s="83"/>
      <c r="C1070" s="88"/>
    </row>
    <row r="1071" spans="1:3" x14ac:dyDescent="0.25">
      <c r="A1071" s="88"/>
      <c r="B1071" s="83"/>
      <c r="C1071" s="88"/>
    </row>
    <row r="1072" spans="1:3" x14ac:dyDescent="0.25">
      <c r="A1072" s="88"/>
      <c r="B1072" s="83"/>
      <c r="C1072" s="88"/>
    </row>
    <row r="1073" spans="1:3" x14ac:dyDescent="0.25">
      <c r="A1073" s="88"/>
      <c r="B1073" s="83"/>
      <c r="C1073" s="88"/>
    </row>
    <row r="1074" spans="1:3" x14ac:dyDescent="0.25">
      <c r="A1074" s="88"/>
      <c r="B1074" s="83"/>
      <c r="C1074" s="88"/>
    </row>
    <row r="1075" spans="1:3" x14ac:dyDescent="0.25">
      <c r="A1075" s="88"/>
      <c r="B1075" s="83"/>
      <c r="C1075" s="88"/>
    </row>
    <row r="1076" spans="1:3" x14ac:dyDescent="0.25">
      <c r="A1076" s="88"/>
      <c r="B1076" s="83"/>
      <c r="C1076" s="88"/>
    </row>
    <row r="1077" spans="1:3" x14ac:dyDescent="0.25">
      <c r="A1077" s="88"/>
      <c r="B1077" s="83"/>
      <c r="C1077" s="88"/>
    </row>
    <row r="1078" spans="1:3" x14ac:dyDescent="0.25">
      <c r="A1078" s="88"/>
      <c r="B1078" s="83"/>
      <c r="C1078" s="88"/>
    </row>
    <row r="1079" spans="1:3" x14ac:dyDescent="0.25">
      <c r="A1079" s="88"/>
      <c r="B1079" s="83"/>
      <c r="C1079" s="88"/>
    </row>
    <row r="1080" spans="1:3" x14ac:dyDescent="0.25">
      <c r="A1080" s="88"/>
      <c r="B1080" s="83"/>
      <c r="C1080" s="88"/>
    </row>
    <row r="1081" spans="1:3" x14ac:dyDescent="0.25">
      <c r="A1081" s="88"/>
      <c r="B1081" s="83"/>
      <c r="C1081" s="88"/>
    </row>
    <row r="1082" spans="1:3" x14ac:dyDescent="0.25">
      <c r="A1082" s="88"/>
      <c r="B1082" s="83"/>
      <c r="C1082" s="88"/>
    </row>
    <row r="1083" spans="1:3" x14ac:dyDescent="0.25">
      <c r="A1083" s="88"/>
      <c r="B1083" s="83"/>
      <c r="C1083" s="88"/>
    </row>
    <row r="1084" spans="1:3" x14ac:dyDescent="0.25">
      <c r="A1084" s="88"/>
      <c r="B1084" s="83"/>
      <c r="C1084" s="88"/>
    </row>
    <row r="1085" spans="1:3" x14ac:dyDescent="0.25">
      <c r="A1085" s="88"/>
      <c r="B1085" s="83"/>
      <c r="C1085" s="88"/>
    </row>
    <row r="1086" spans="1:3" x14ac:dyDescent="0.25">
      <c r="A1086" s="88"/>
      <c r="B1086" s="83"/>
      <c r="C1086" s="88"/>
    </row>
    <row r="1087" spans="1:3" x14ac:dyDescent="0.25">
      <c r="A1087" s="88"/>
      <c r="B1087" s="83"/>
      <c r="C1087" s="88"/>
    </row>
    <row r="1088" spans="1:3" x14ac:dyDescent="0.25">
      <c r="A1088" s="88"/>
      <c r="B1088" s="83"/>
      <c r="C1088" s="88"/>
    </row>
    <row r="1089" spans="1:3" x14ac:dyDescent="0.25">
      <c r="A1089" s="88"/>
      <c r="B1089" s="83"/>
      <c r="C1089" s="88"/>
    </row>
    <row r="1090" spans="1:3" x14ac:dyDescent="0.25">
      <c r="A1090" s="88"/>
      <c r="B1090" s="83"/>
      <c r="C1090" s="88"/>
    </row>
    <row r="1091" spans="1:3" x14ac:dyDescent="0.25">
      <c r="A1091" s="88"/>
      <c r="B1091" s="83"/>
      <c r="C1091" s="88"/>
    </row>
    <row r="1092" spans="1:3" x14ac:dyDescent="0.25">
      <c r="A1092" s="88"/>
      <c r="B1092" s="83"/>
      <c r="C1092" s="88"/>
    </row>
    <row r="1093" spans="1:3" x14ac:dyDescent="0.25">
      <c r="A1093" s="88"/>
      <c r="B1093" s="83"/>
      <c r="C1093" s="88"/>
    </row>
    <row r="1094" spans="1:3" x14ac:dyDescent="0.25">
      <c r="A1094" s="88"/>
      <c r="B1094" s="83"/>
      <c r="C1094" s="88"/>
    </row>
    <row r="1095" spans="1:3" x14ac:dyDescent="0.25">
      <c r="A1095" s="88"/>
      <c r="B1095" s="83"/>
      <c r="C1095" s="88"/>
    </row>
    <row r="1096" spans="1:3" x14ac:dyDescent="0.25">
      <c r="A1096" s="88"/>
      <c r="B1096" s="83"/>
      <c r="C1096" s="88"/>
    </row>
    <row r="1097" spans="1:3" x14ac:dyDescent="0.25">
      <c r="A1097" s="88"/>
      <c r="B1097" s="83"/>
      <c r="C1097" s="88"/>
    </row>
    <row r="1098" spans="1:3" x14ac:dyDescent="0.25">
      <c r="A1098" s="88"/>
      <c r="B1098" s="83"/>
      <c r="C1098" s="88"/>
    </row>
    <row r="1099" spans="1:3" x14ac:dyDescent="0.25">
      <c r="A1099" s="88"/>
      <c r="B1099" s="83"/>
      <c r="C1099" s="88"/>
    </row>
    <row r="1100" spans="1:3" x14ac:dyDescent="0.25">
      <c r="A1100" s="88"/>
      <c r="B1100" s="83"/>
      <c r="C1100" s="88"/>
    </row>
    <row r="1101" spans="1:3" x14ac:dyDescent="0.25">
      <c r="A1101" s="88"/>
      <c r="B1101" s="83"/>
      <c r="C1101" s="88"/>
    </row>
    <row r="1102" spans="1:3" x14ac:dyDescent="0.25">
      <c r="A1102" s="88"/>
      <c r="B1102" s="83"/>
      <c r="C1102" s="88"/>
    </row>
    <row r="1103" spans="1:3" x14ac:dyDescent="0.25">
      <c r="A1103" s="88"/>
      <c r="B1103" s="83"/>
      <c r="C1103" s="88"/>
    </row>
    <row r="1104" spans="1:3" x14ac:dyDescent="0.25">
      <c r="A1104" s="88"/>
      <c r="B1104" s="83"/>
      <c r="C1104" s="88"/>
    </row>
    <row r="1105" spans="1:3" x14ac:dyDescent="0.25">
      <c r="A1105" s="88"/>
      <c r="B1105" s="83"/>
      <c r="C1105" s="88"/>
    </row>
    <row r="1106" spans="1:3" x14ac:dyDescent="0.25">
      <c r="A1106" s="88"/>
      <c r="B1106" s="83"/>
      <c r="C1106" s="88"/>
    </row>
    <row r="1107" spans="1:3" x14ac:dyDescent="0.25">
      <c r="A1107" s="88"/>
      <c r="B1107" s="83"/>
      <c r="C1107" s="88"/>
    </row>
    <row r="1108" spans="1:3" x14ac:dyDescent="0.25">
      <c r="A1108" s="88"/>
      <c r="B1108" s="83"/>
      <c r="C1108" s="88"/>
    </row>
    <row r="1109" spans="1:3" x14ac:dyDescent="0.25">
      <c r="A1109" s="88"/>
      <c r="B1109" s="83"/>
      <c r="C1109" s="88"/>
    </row>
    <row r="1110" spans="1:3" x14ac:dyDescent="0.25">
      <c r="A1110" s="88"/>
      <c r="B1110" s="83"/>
      <c r="C1110" s="88"/>
    </row>
    <row r="1111" spans="1:3" x14ac:dyDescent="0.25">
      <c r="A1111" s="88"/>
      <c r="B1111" s="83"/>
      <c r="C1111" s="88"/>
    </row>
    <row r="1112" spans="1:3" x14ac:dyDescent="0.25">
      <c r="A1112" s="88"/>
      <c r="B1112" s="83"/>
      <c r="C1112" s="88"/>
    </row>
    <row r="1113" spans="1:3" x14ac:dyDescent="0.25">
      <c r="A1113" s="88"/>
      <c r="B1113" s="83"/>
      <c r="C1113" s="88"/>
    </row>
    <row r="1114" spans="1:3" x14ac:dyDescent="0.25">
      <c r="A1114" s="88"/>
      <c r="B1114" s="83"/>
      <c r="C1114" s="88"/>
    </row>
    <row r="1115" spans="1:3" x14ac:dyDescent="0.25">
      <c r="A1115" s="88"/>
      <c r="B1115" s="83"/>
      <c r="C1115" s="88"/>
    </row>
    <row r="1116" spans="1:3" x14ac:dyDescent="0.25">
      <c r="A1116" s="88"/>
      <c r="B1116" s="83"/>
      <c r="C1116" s="88"/>
    </row>
    <row r="1117" spans="1:3" x14ac:dyDescent="0.25">
      <c r="A1117" s="88"/>
      <c r="B1117" s="83"/>
      <c r="C1117" s="88"/>
    </row>
    <row r="1118" spans="1:3" x14ac:dyDescent="0.25">
      <c r="A1118" s="88"/>
      <c r="B1118" s="83"/>
      <c r="C1118" s="88"/>
    </row>
    <row r="1119" spans="1:3" x14ac:dyDescent="0.25">
      <c r="A1119" s="88"/>
      <c r="B1119" s="83"/>
      <c r="C1119" s="88"/>
    </row>
    <row r="1120" spans="1:3" x14ac:dyDescent="0.25">
      <c r="A1120" s="88"/>
      <c r="B1120" s="83"/>
      <c r="C1120" s="88"/>
    </row>
    <row r="1121" spans="1:3" x14ac:dyDescent="0.25">
      <c r="A1121" s="88"/>
      <c r="B1121" s="83"/>
      <c r="C1121" s="88"/>
    </row>
    <row r="1122" spans="1:3" x14ac:dyDescent="0.25">
      <c r="A1122" s="88"/>
      <c r="B1122" s="83"/>
      <c r="C1122" s="88"/>
    </row>
    <row r="1123" spans="1:3" x14ac:dyDescent="0.25">
      <c r="A1123" s="88"/>
      <c r="B1123" s="83"/>
      <c r="C1123" s="88"/>
    </row>
    <row r="1124" spans="1:3" x14ac:dyDescent="0.25">
      <c r="A1124" s="88"/>
      <c r="B1124" s="83"/>
      <c r="C1124" s="88"/>
    </row>
    <row r="1125" spans="1:3" x14ac:dyDescent="0.25">
      <c r="A1125" s="88"/>
      <c r="B1125" s="83"/>
      <c r="C1125" s="88"/>
    </row>
    <row r="1126" spans="1:3" x14ac:dyDescent="0.25">
      <c r="A1126" s="88"/>
      <c r="B1126" s="83"/>
      <c r="C1126" s="88"/>
    </row>
    <row r="1127" spans="1:3" x14ac:dyDescent="0.25">
      <c r="A1127" s="88"/>
      <c r="B1127" s="83"/>
      <c r="C1127" s="88"/>
    </row>
    <row r="1128" spans="1:3" x14ac:dyDescent="0.25">
      <c r="A1128" s="88"/>
      <c r="B1128" s="83"/>
      <c r="C1128" s="88"/>
    </row>
    <row r="1129" spans="1:3" x14ac:dyDescent="0.25">
      <c r="A1129" s="88"/>
      <c r="B1129" s="83"/>
      <c r="C1129" s="88"/>
    </row>
    <row r="1130" spans="1:3" x14ac:dyDescent="0.25">
      <c r="A1130" s="88"/>
      <c r="B1130" s="83"/>
      <c r="C1130" s="88"/>
    </row>
    <row r="1131" spans="1:3" x14ac:dyDescent="0.25">
      <c r="A1131" s="88"/>
      <c r="B1131" s="83"/>
      <c r="C1131" s="88"/>
    </row>
    <row r="1132" spans="1:3" x14ac:dyDescent="0.25">
      <c r="A1132" s="88"/>
      <c r="B1132" s="83"/>
      <c r="C1132" s="88"/>
    </row>
    <row r="1133" spans="1:3" x14ac:dyDescent="0.25">
      <c r="A1133" s="88"/>
      <c r="B1133" s="83"/>
      <c r="C1133" s="88"/>
    </row>
    <row r="1134" spans="1:3" x14ac:dyDescent="0.25">
      <c r="A1134" s="88"/>
      <c r="B1134" s="83"/>
      <c r="C1134" s="88"/>
    </row>
    <row r="1135" spans="1:3" x14ac:dyDescent="0.25">
      <c r="A1135" s="88"/>
      <c r="B1135" s="83"/>
      <c r="C1135" s="88"/>
    </row>
    <row r="1136" spans="1:3" x14ac:dyDescent="0.25">
      <c r="A1136" s="88"/>
      <c r="B1136" s="83"/>
      <c r="C1136" s="88"/>
    </row>
    <row r="1137" spans="1:3" x14ac:dyDescent="0.25">
      <c r="A1137" s="88"/>
      <c r="B1137" s="83"/>
      <c r="C1137" s="88"/>
    </row>
    <row r="1138" spans="1:3" x14ac:dyDescent="0.25">
      <c r="A1138" s="88"/>
      <c r="B1138" s="83"/>
      <c r="C1138" s="88"/>
    </row>
    <row r="1139" spans="1:3" x14ac:dyDescent="0.25">
      <c r="A1139" s="88"/>
      <c r="B1139" s="83"/>
      <c r="C1139" s="88"/>
    </row>
    <row r="1140" spans="1:3" x14ac:dyDescent="0.25">
      <c r="A1140" s="88"/>
      <c r="B1140" s="83"/>
      <c r="C1140" s="88"/>
    </row>
    <row r="1141" spans="1:3" x14ac:dyDescent="0.25">
      <c r="A1141" s="88"/>
      <c r="B1141" s="83"/>
      <c r="C1141" s="88"/>
    </row>
    <row r="1142" spans="1:3" x14ac:dyDescent="0.25">
      <c r="A1142" s="88"/>
      <c r="B1142" s="83"/>
      <c r="C1142" s="88"/>
    </row>
    <row r="1143" spans="1:3" x14ac:dyDescent="0.25">
      <c r="A1143" s="88"/>
      <c r="B1143" s="83"/>
      <c r="C1143" s="88"/>
    </row>
    <row r="1144" spans="1:3" x14ac:dyDescent="0.25">
      <c r="A1144" s="88"/>
      <c r="B1144" s="83"/>
      <c r="C1144" s="88"/>
    </row>
    <row r="1145" spans="1:3" x14ac:dyDescent="0.25">
      <c r="A1145" s="88"/>
      <c r="B1145" s="83"/>
      <c r="C1145" s="88"/>
    </row>
    <row r="1146" spans="1:3" x14ac:dyDescent="0.25">
      <c r="A1146" s="88"/>
      <c r="B1146" s="83"/>
      <c r="C1146" s="88"/>
    </row>
    <row r="1147" spans="1:3" x14ac:dyDescent="0.25">
      <c r="A1147" s="88"/>
      <c r="B1147" s="83"/>
      <c r="C1147" s="88"/>
    </row>
    <row r="1148" spans="1:3" x14ac:dyDescent="0.25">
      <c r="A1148" s="88"/>
      <c r="B1148" s="83"/>
      <c r="C1148" s="88"/>
    </row>
    <row r="1149" spans="1:3" x14ac:dyDescent="0.25">
      <c r="A1149" s="88"/>
      <c r="B1149" s="83"/>
      <c r="C1149" s="88"/>
    </row>
    <row r="1150" spans="1:3" x14ac:dyDescent="0.25">
      <c r="A1150" s="88"/>
      <c r="B1150" s="83"/>
      <c r="C1150" s="88"/>
    </row>
    <row r="1151" spans="1:3" x14ac:dyDescent="0.25">
      <c r="A1151" s="88"/>
      <c r="B1151" s="83"/>
      <c r="C1151" s="88"/>
    </row>
    <row r="1152" spans="1:3" x14ac:dyDescent="0.25">
      <c r="A1152" s="88"/>
      <c r="B1152" s="83"/>
      <c r="C1152" s="88"/>
    </row>
    <row r="1153" spans="1:3" x14ac:dyDescent="0.25">
      <c r="A1153" s="88"/>
      <c r="B1153" s="83"/>
      <c r="C1153" s="88"/>
    </row>
    <row r="1154" spans="1:3" x14ac:dyDescent="0.25">
      <c r="A1154" s="88"/>
      <c r="B1154" s="83"/>
      <c r="C1154" s="88"/>
    </row>
    <row r="1155" spans="1:3" x14ac:dyDescent="0.25">
      <c r="A1155" s="88"/>
      <c r="B1155" s="83"/>
      <c r="C1155" s="88"/>
    </row>
    <row r="1156" spans="1:3" x14ac:dyDescent="0.25">
      <c r="A1156" s="88"/>
      <c r="B1156" s="83"/>
      <c r="C1156" s="88"/>
    </row>
    <row r="1157" spans="1:3" x14ac:dyDescent="0.25">
      <c r="A1157" s="88"/>
      <c r="B1157" s="83"/>
      <c r="C1157" s="88"/>
    </row>
    <row r="1158" spans="1:3" x14ac:dyDescent="0.25">
      <c r="A1158" s="88"/>
      <c r="B1158" s="83"/>
      <c r="C1158" s="88"/>
    </row>
    <row r="1159" spans="1:3" x14ac:dyDescent="0.25">
      <c r="A1159" s="88"/>
      <c r="B1159" s="83"/>
      <c r="C1159" s="88"/>
    </row>
    <row r="1160" spans="1:3" x14ac:dyDescent="0.25">
      <c r="A1160" s="88"/>
      <c r="B1160" s="83"/>
      <c r="C1160" s="88"/>
    </row>
    <row r="1161" spans="1:3" x14ac:dyDescent="0.25">
      <c r="A1161" s="88"/>
      <c r="B1161" s="83"/>
      <c r="C1161" s="88"/>
    </row>
    <row r="1162" spans="1:3" x14ac:dyDescent="0.25">
      <c r="A1162" s="88"/>
      <c r="B1162" s="83"/>
      <c r="C1162" s="88"/>
    </row>
    <row r="1163" spans="1:3" x14ac:dyDescent="0.25">
      <c r="A1163" s="88"/>
      <c r="B1163" s="83"/>
      <c r="C1163" s="88"/>
    </row>
    <row r="1164" spans="1:3" x14ac:dyDescent="0.25">
      <c r="A1164" s="88"/>
      <c r="B1164" s="83"/>
      <c r="C1164" s="88"/>
    </row>
    <row r="1165" spans="1:3" x14ac:dyDescent="0.25">
      <c r="A1165" s="88"/>
      <c r="B1165" s="83"/>
      <c r="C1165" s="88"/>
    </row>
    <row r="1166" spans="1:3" x14ac:dyDescent="0.25">
      <c r="A1166" s="88"/>
      <c r="B1166" s="83"/>
      <c r="C1166" s="88"/>
    </row>
    <row r="1167" spans="1:3" x14ac:dyDescent="0.25">
      <c r="A1167" s="88"/>
      <c r="B1167" s="83"/>
      <c r="C1167" s="88"/>
    </row>
    <row r="1168" spans="1:3" x14ac:dyDescent="0.25">
      <c r="A1168" s="88"/>
      <c r="B1168" s="83"/>
      <c r="C1168" s="88"/>
    </row>
    <row r="1169" spans="1:3" x14ac:dyDescent="0.25">
      <c r="A1169" s="88"/>
      <c r="B1169" s="83"/>
      <c r="C1169" s="88"/>
    </row>
    <row r="1170" spans="1:3" x14ac:dyDescent="0.25">
      <c r="A1170" s="88"/>
      <c r="B1170" s="83"/>
      <c r="C1170" s="88"/>
    </row>
    <row r="1171" spans="1:3" x14ac:dyDescent="0.25">
      <c r="A1171" s="88"/>
      <c r="B1171" s="83"/>
      <c r="C1171" s="88"/>
    </row>
    <row r="1172" spans="1:3" x14ac:dyDescent="0.25">
      <c r="A1172" s="88"/>
      <c r="B1172" s="83"/>
      <c r="C1172" s="88"/>
    </row>
    <row r="1173" spans="1:3" x14ac:dyDescent="0.25">
      <c r="A1173" s="88"/>
      <c r="B1173" s="83"/>
      <c r="C1173" s="88"/>
    </row>
    <row r="1174" spans="1:3" x14ac:dyDescent="0.25">
      <c r="A1174" s="88"/>
      <c r="B1174" s="83"/>
      <c r="C1174" s="88"/>
    </row>
    <row r="1175" spans="1:3" x14ac:dyDescent="0.25">
      <c r="A1175" s="88"/>
      <c r="B1175" s="83"/>
      <c r="C1175" s="88"/>
    </row>
    <row r="1176" spans="1:3" x14ac:dyDescent="0.25">
      <c r="A1176" s="88"/>
      <c r="B1176" s="83"/>
      <c r="C1176" s="88"/>
    </row>
    <row r="1177" spans="1:3" x14ac:dyDescent="0.25">
      <c r="A1177" s="88"/>
      <c r="B1177" s="83"/>
      <c r="C1177" s="88"/>
    </row>
    <row r="1178" spans="1:3" x14ac:dyDescent="0.25">
      <c r="A1178" s="88"/>
      <c r="B1178" s="83"/>
      <c r="C1178" s="88"/>
    </row>
    <row r="1179" spans="1:3" x14ac:dyDescent="0.25">
      <c r="A1179" s="88"/>
      <c r="B1179" s="83"/>
      <c r="C1179" s="88"/>
    </row>
    <row r="1180" spans="1:3" x14ac:dyDescent="0.25">
      <c r="A1180" s="88"/>
      <c r="B1180" s="83"/>
      <c r="C1180" s="88"/>
    </row>
    <row r="1181" spans="1:3" x14ac:dyDescent="0.25">
      <c r="A1181" s="88"/>
      <c r="B1181" s="83"/>
      <c r="C1181" s="88"/>
    </row>
    <row r="1182" spans="1:3" x14ac:dyDescent="0.25">
      <c r="A1182" s="88"/>
      <c r="B1182" s="83"/>
      <c r="C1182" s="88"/>
    </row>
    <row r="1183" spans="1:3" x14ac:dyDescent="0.25">
      <c r="A1183" s="88"/>
      <c r="B1183" s="83"/>
      <c r="C1183" s="88"/>
    </row>
    <row r="1184" spans="1:3" x14ac:dyDescent="0.25">
      <c r="A1184" s="88"/>
      <c r="B1184" s="83"/>
      <c r="C1184" s="88"/>
    </row>
    <row r="1185" spans="1:3" x14ac:dyDescent="0.25">
      <c r="A1185" s="88"/>
      <c r="B1185" s="83"/>
      <c r="C1185" s="88"/>
    </row>
    <row r="1186" spans="1:3" x14ac:dyDescent="0.25">
      <c r="A1186" s="88"/>
      <c r="B1186" s="83"/>
      <c r="C1186" s="88"/>
    </row>
    <row r="1187" spans="1:3" x14ac:dyDescent="0.25">
      <c r="A1187" s="88"/>
      <c r="B1187" s="83"/>
      <c r="C1187" s="88"/>
    </row>
    <row r="1188" spans="1:3" x14ac:dyDescent="0.25">
      <c r="A1188" s="88"/>
      <c r="B1188" s="83"/>
      <c r="C1188" s="88"/>
    </row>
    <row r="1189" spans="1:3" x14ac:dyDescent="0.25">
      <c r="A1189" s="88"/>
      <c r="B1189" s="83"/>
      <c r="C1189" s="88"/>
    </row>
    <row r="1190" spans="1:3" x14ac:dyDescent="0.25">
      <c r="A1190" s="88"/>
      <c r="B1190" s="83"/>
      <c r="C1190" s="88"/>
    </row>
    <row r="1191" spans="1:3" x14ac:dyDescent="0.25">
      <c r="A1191" s="88"/>
      <c r="B1191" s="83"/>
      <c r="C1191" s="88"/>
    </row>
    <row r="1192" spans="1:3" x14ac:dyDescent="0.25">
      <c r="A1192" s="88"/>
      <c r="B1192" s="83"/>
      <c r="C1192" s="88"/>
    </row>
    <row r="1193" spans="1:3" x14ac:dyDescent="0.25">
      <c r="A1193" s="88"/>
      <c r="B1193" s="83"/>
      <c r="C1193" s="88"/>
    </row>
    <row r="1194" spans="1:3" x14ac:dyDescent="0.25">
      <c r="A1194" s="88"/>
      <c r="B1194" s="83"/>
      <c r="C1194" s="88"/>
    </row>
    <row r="1195" spans="1:3" x14ac:dyDescent="0.25">
      <c r="A1195" s="88"/>
      <c r="B1195" s="83"/>
      <c r="C1195" s="88"/>
    </row>
    <row r="1196" spans="1:3" x14ac:dyDescent="0.25">
      <c r="A1196" s="88"/>
      <c r="B1196" s="83"/>
      <c r="C1196" s="88"/>
    </row>
    <row r="1197" spans="1:3" x14ac:dyDescent="0.25">
      <c r="A1197" s="88"/>
      <c r="B1197" s="83"/>
      <c r="C1197" s="88"/>
    </row>
    <row r="1198" spans="1:3" x14ac:dyDescent="0.25">
      <c r="A1198" s="88"/>
      <c r="B1198" s="83"/>
      <c r="C1198" s="88"/>
    </row>
    <row r="1199" spans="1:3" x14ac:dyDescent="0.25">
      <c r="A1199" s="88"/>
      <c r="B1199" s="83"/>
      <c r="C1199" s="88"/>
    </row>
    <row r="1200" spans="1:3" x14ac:dyDescent="0.25">
      <c r="A1200" s="88"/>
      <c r="B1200" s="83"/>
      <c r="C1200" s="88"/>
    </row>
    <row r="1201" spans="1:3" x14ac:dyDescent="0.25">
      <c r="A1201" s="88"/>
      <c r="B1201" s="83"/>
      <c r="C1201" s="88"/>
    </row>
    <row r="1202" spans="1:3" x14ac:dyDescent="0.25">
      <c r="A1202" s="88"/>
      <c r="B1202" s="83"/>
      <c r="C1202" s="88"/>
    </row>
    <row r="1203" spans="1:3" x14ac:dyDescent="0.25">
      <c r="A1203" s="88"/>
      <c r="B1203" s="83"/>
      <c r="C1203" s="88"/>
    </row>
    <row r="1204" spans="1:3" x14ac:dyDescent="0.25">
      <c r="A1204" s="88"/>
      <c r="B1204" s="83"/>
      <c r="C1204" s="88"/>
    </row>
    <row r="1205" spans="1:3" x14ac:dyDescent="0.25">
      <c r="A1205" s="88"/>
      <c r="B1205" s="83"/>
      <c r="C1205" s="88"/>
    </row>
    <row r="1206" spans="1:3" x14ac:dyDescent="0.25">
      <c r="A1206" s="88"/>
      <c r="B1206" s="83"/>
      <c r="C1206" s="88"/>
    </row>
    <row r="1207" spans="1:3" x14ac:dyDescent="0.25">
      <c r="A1207" s="88"/>
      <c r="B1207" s="83"/>
      <c r="C1207" s="88"/>
    </row>
    <row r="1208" spans="1:3" x14ac:dyDescent="0.25">
      <c r="A1208" s="88"/>
      <c r="B1208" s="83"/>
      <c r="C1208" s="88"/>
    </row>
    <row r="1209" spans="1:3" x14ac:dyDescent="0.25">
      <c r="A1209" s="88"/>
      <c r="B1209" s="83"/>
      <c r="C1209" s="88"/>
    </row>
    <row r="1210" spans="1:3" x14ac:dyDescent="0.25">
      <c r="A1210" s="88"/>
      <c r="B1210" s="83"/>
      <c r="C1210" s="88"/>
    </row>
    <row r="1211" spans="1:3" x14ac:dyDescent="0.25">
      <c r="A1211" s="88"/>
      <c r="B1211" s="83"/>
      <c r="C1211" s="88"/>
    </row>
    <row r="1212" spans="1:3" x14ac:dyDescent="0.25">
      <c r="A1212" s="88"/>
      <c r="B1212" s="83"/>
      <c r="C1212" s="88"/>
    </row>
    <row r="1213" spans="1:3" x14ac:dyDescent="0.25">
      <c r="A1213" s="88"/>
      <c r="B1213" s="83"/>
      <c r="C1213" s="88"/>
    </row>
    <row r="1214" spans="1:3" x14ac:dyDescent="0.25">
      <c r="A1214" s="88"/>
      <c r="B1214" s="83"/>
      <c r="C1214" s="88"/>
    </row>
    <row r="1215" spans="1:3" x14ac:dyDescent="0.25">
      <c r="A1215" s="88"/>
      <c r="B1215" s="83"/>
      <c r="C1215" s="88"/>
    </row>
    <row r="1216" spans="1:3" x14ac:dyDescent="0.25">
      <c r="A1216" s="88"/>
      <c r="B1216" s="83"/>
      <c r="C1216" s="88"/>
    </row>
    <row r="1217" spans="1:3" x14ac:dyDescent="0.25">
      <c r="A1217" s="88"/>
      <c r="B1217" s="83"/>
      <c r="C1217" s="88"/>
    </row>
    <row r="1218" spans="1:3" x14ac:dyDescent="0.25">
      <c r="A1218" s="88"/>
      <c r="B1218" s="83"/>
      <c r="C1218" s="88"/>
    </row>
    <row r="1219" spans="1:3" x14ac:dyDescent="0.25">
      <c r="A1219" s="88"/>
      <c r="B1219" s="83"/>
      <c r="C1219" s="88"/>
    </row>
    <row r="1220" spans="1:3" x14ac:dyDescent="0.25">
      <c r="A1220" s="88"/>
      <c r="B1220" s="83"/>
      <c r="C1220" s="88"/>
    </row>
    <row r="1221" spans="1:3" x14ac:dyDescent="0.25">
      <c r="A1221" s="88"/>
      <c r="B1221" s="83"/>
      <c r="C1221" s="88"/>
    </row>
    <row r="1222" spans="1:3" x14ac:dyDescent="0.25">
      <c r="A1222" s="88"/>
      <c r="B1222" s="83"/>
      <c r="C1222" s="88"/>
    </row>
    <row r="1223" spans="1:3" x14ac:dyDescent="0.25">
      <c r="A1223" s="88"/>
      <c r="B1223" s="83"/>
      <c r="C1223" s="88"/>
    </row>
    <row r="1224" spans="1:3" x14ac:dyDescent="0.25">
      <c r="A1224" s="88"/>
      <c r="B1224" s="83"/>
      <c r="C1224" s="88"/>
    </row>
    <row r="1225" spans="1:3" x14ac:dyDescent="0.25">
      <c r="A1225" s="88"/>
      <c r="B1225" s="83"/>
      <c r="C1225" s="88"/>
    </row>
    <row r="1226" spans="1:3" x14ac:dyDescent="0.25">
      <c r="A1226" s="88"/>
      <c r="B1226" s="83"/>
      <c r="C1226" s="88"/>
    </row>
    <row r="1227" spans="1:3" x14ac:dyDescent="0.25">
      <c r="A1227" s="88"/>
      <c r="B1227" s="83"/>
      <c r="C1227" s="88"/>
    </row>
    <row r="1228" spans="1:3" x14ac:dyDescent="0.25">
      <c r="A1228" s="88"/>
      <c r="B1228" s="83"/>
      <c r="C1228" s="88"/>
    </row>
    <row r="1229" spans="1:3" x14ac:dyDescent="0.25">
      <c r="A1229" s="88"/>
      <c r="B1229" s="83"/>
      <c r="C1229" s="88"/>
    </row>
    <row r="1230" spans="1:3" x14ac:dyDescent="0.25">
      <c r="A1230" s="88"/>
      <c r="B1230" s="83"/>
      <c r="C1230" s="88"/>
    </row>
    <row r="1231" spans="1:3" x14ac:dyDescent="0.25">
      <c r="A1231" s="88"/>
      <c r="B1231" s="83"/>
      <c r="C1231" s="88"/>
    </row>
  </sheetData>
  <autoFilter ref="A14:F14"/>
  <mergeCells count="5">
    <mergeCell ref="A10:D10"/>
    <mergeCell ref="A11:D11"/>
    <mergeCell ref="A13:A14"/>
    <mergeCell ref="B13:B14"/>
    <mergeCell ref="C13:D13"/>
  </mergeCells>
  <pageMargins left="0.78740157480314965" right="0.39370078740157483" top="0.39370078740157483" bottom="0.47244094488188981" header="0.31496062992125984" footer="0.31496062992125984"/>
  <pageSetup paperSize="9" scale="67" fitToHeight="0" orientation="portrait" horizontalDpi="180" verticalDpi="18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6</vt:i4>
      </vt:variant>
    </vt:vector>
  </HeadingPairs>
  <TitlesOfParts>
    <vt:vector size="10" baseType="lpstr">
      <vt:lpstr>Приложение 1</vt:lpstr>
      <vt:lpstr>Приложение 2</vt:lpstr>
      <vt:lpstr>Приложение 3</vt:lpstr>
      <vt:lpstr>Приложение 4</vt:lpstr>
      <vt:lpstr>'Приложение 3'!Заголовки_для_печати</vt:lpstr>
      <vt:lpstr>'Приложение 4'!Заголовки_для_печати</vt:lpstr>
      <vt:lpstr>'Приложение 1'!Область_печати</vt:lpstr>
      <vt:lpstr>'Приложение 2'!Область_печати</vt:lpstr>
      <vt:lpstr>'Приложение 3'!Область_печати</vt:lpstr>
      <vt:lpstr>'Приложение 4'!Область_печати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2024-10-30T13:38:14Z</dcterms:modified>
</cp:coreProperties>
</file>