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2 ГОРСОВЕТ решения\Левина\Дербиной поправки\"/>
    </mc:Choice>
  </mc:AlternateContent>
  <bookViews>
    <workbookView xWindow="360" yWindow="375" windowWidth="18735" windowHeight="8130"/>
  </bookViews>
  <sheets>
    <sheet name="Дор фонд Пр 17" sheetId="2" r:id="rId1"/>
  </sheets>
  <definedNames>
    <definedName name="_xlnm._FilterDatabase" localSheetId="0" hidden="1">'Дор фонд Пр 17'!$A$11:$B$60</definedName>
    <definedName name="_xlnm.Print_Area" localSheetId="0">'Дор фонд Пр 17'!$A$1:$D$72</definedName>
  </definedNames>
  <calcPr calcId="152511"/>
</workbook>
</file>

<file path=xl/calcChain.xml><?xml version="1.0" encoding="utf-8"?>
<calcChain xmlns="http://schemas.openxmlformats.org/spreadsheetml/2006/main">
  <c r="D30" i="2" l="1"/>
  <c r="D29" i="2"/>
  <c r="B55" i="2"/>
  <c r="B46" i="2"/>
  <c r="B37" i="2"/>
  <c r="B32" i="2" l="1"/>
  <c r="C24" i="2"/>
  <c r="B24" i="2"/>
  <c r="B25" i="2"/>
  <c r="C28" i="2"/>
  <c r="B28" i="2"/>
  <c r="D28" i="2" l="1"/>
  <c r="D59" i="2"/>
  <c r="D60" i="2"/>
  <c r="D62" i="2"/>
  <c r="D63" i="2"/>
  <c r="D65" i="2"/>
  <c r="D66" i="2"/>
  <c r="D68" i="2"/>
  <c r="D70" i="2"/>
  <c r="C69" i="2"/>
  <c r="D16" i="2"/>
  <c r="D17" i="2"/>
  <c r="C52" i="2"/>
  <c r="D42" i="2"/>
  <c r="D26" i="2"/>
  <c r="D27" i="2"/>
  <c r="D24" i="2" s="1"/>
  <c r="D35" i="2"/>
  <c r="D36" i="2"/>
  <c r="D38" i="2"/>
  <c r="D39" i="2"/>
  <c r="D41" i="2"/>
  <c r="D44" i="2"/>
  <c r="D45" i="2"/>
  <c r="D47" i="2"/>
  <c r="D48" i="2"/>
  <c r="D50" i="2"/>
  <c r="D51" i="2"/>
  <c r="D53" i="2"/>
  <c r="D54" i="2"/>
  <c r="D56" i="2"/>
  <c r="D57" i="2"/>
  <c r="C64" i="2"/>
  <c r="C61" i="2"/>
  <c r="C58" i="2"/>
  <c r="C55" i="2"/>
  <c r="C49" i="2"/>
  <c r="C46" i="2"/>
  <c r="C43" i="2"/>
  <c r="C40" i="2"/>
  <c r="C37" i="2"/>
  <c r="C32" i="2"/>
  <c r="C33" i="2"/>
  <c r="C34" i="2"/>
  <c r="C25" i="2"/>
  <c r="C23" i="2"/>
  <c r="C20" i="2" l="1"/>
  <c r="C22" i="2"/>
  <c r="C21" i="2"/>
  <c r="C19" i="2" s="1"/>
  <c r="C15" i="2" s="1"/>
  <c r="C31" i="2"/>
  <c r="C18" i="2"/>
  <c r="B33" i="2" l="1"/>
  <c r="D33" i="2" l="1"/>
  <c r="B31" i="2"/>
  <c r="B21" i="2"/>
  <c r="B69" i="2"/>
  <c r="D69" i="2" s="1"/>
  <c r="D21" i="2" l="1"/>
  <c r="B23" i="2"/>
  <c r="D25" i="2"/>
  <c r="D32" i="2"/>
  <c r="B34" i="2"/>
  <c r="D34" i="2" s="1"/>
  <c r="D37" i="2"/>
  <c r="B40" i="2"/>
  <c r="D40" i="2" s="1"/>
  <c r="B43" i="2"/>
  <c r="D43" i="2" s="1"/>
  <c r="D46" i="2"/>
  <c r="B49" i="2"/>
  <c r="D49" i="2" s="1"/>
  <c r="B52" i="2"/>
  <c r="D52" i="2" s="1"/>
  <c r="D55" i="2"/>
  <c r="B58" i="2"/>
  <c r="D58" i="2" s="1"/>
  <c r="B61" i="2"/>
  <c r="D61" i="2" s="1"/>
  <c r="B64" i="2"/>
  <c r="D64" i="2" s="1"/>
  <c r="B67" i="2"/>
  <c r="D67" i="2" s="1"/>
  <c r="D23" i="2" l="1"/>
  <c r="B20" i="2"/>
  <c r="D31" i="2"/>
  <c r="B22" i="2"/>
  <c r="D22" i="2" s="1"/>
  <c r="B18" i="2" l="1"/>
  <c r="D20" i="2"/>
  <c r="D18" i="2" s="1"/>
  <c r="B19" i="2"/>
  <c r="D19" i="2" l="1"/>
  <c r="B15" i="2"/>
  <c r="D15" i="2" l="1"/>
</calcChain>
</file>

<file path=xl/sharedStrings.xml><?xml version="1.0" encoding="utf-8"?>
<sst xmlns="http://schemas.openxmlformats.org/spreadsheetml/2006/main" count="74" uniqueCount="42">
  <si>
    <t>тыс.рублей</t>
  </si>
  <si>
    <t>Наименование показателя</t>
  </si>
  <si>
    <t xml:space="preserve">Остаток средств Дорожного фонда  (средства вышестоящих бюджетов)
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</si>
  <si>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</si>
  <si>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</si>
  <si>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</si>
  <si>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</si>
  <si>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</si>
  <si>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</si>
  <si>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</si>
  <si>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</si>
  <si>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Благоустройство дворовых территорий в рамках реализации МП "Формирование современной городской среды на территории города Орла на 2018-2024 годы"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</si>
  <si>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</si>
  <si>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</si>
  <si>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</si>
  <si>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</si>
  <si>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Внедрение интеллектуальной системы управления транспортными потоками</t>
  </si>
  <si>
    <t xml:space="preserve">    Устройство новых, реконструкция, дооборудование существующих линий электроосвещения в пределах улично-дорожной сети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</si>
  <si>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</si>
  <si>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</si>
  <si>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Строительство, ремонт дорог и дворовых территорий  за счет средств Программы по выполнению наказов избирателей депутатам Орловского городского Совета народных депутатов</t>
  </si>
  <si>
    <t>Строительство, ремонт дорог и дворовых территорий  в рамках Закона Орловской области от 26 января 2007 года №655-ОЗ "О наказах избирателей депутатам Орловского областного Совета народных депутатов"</t>
  </si>
  <si>
    <t>Начальник финансового управления администрации города Орла</t>
  </si>
  <si>
    <t>Прогнозируемое поступление доходов и распределение бюджетных ассигнований Дорожного фонда города Орла на 2024 год</t>
  </si>
  <si>
    <t>Сумма</t>
  </si>
  <si>
    <t>Н.В. Зубцова</t>
  </si>
  <si>
    <t>Муниципальная программа "Комплексное развитие улично-дорожной сети города Орла на 2022-2026 годы"</t>
  </si>
  <si>
    <t>Ремонт межквартальных (внутриквартальных) проездов и пешеходных мостов</t>
  </si>
  <si>
    <t>Поправки</t>
  </si>
  <si>
    <t>Сумма с учетом поправок</t>
  </si>
  <si>
    <t>Муниципальная программа "Адресная инвестиционая программа города Орла"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</si>
  <si>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</si>
  <si>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</si>
  <si>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2023 год и на плановый период 2024 и 2025 годов"</t>
  </si>
  <si>
    <t>"Приложение 17</t>
  </si>
  <si>
    <t xml:space="preserve">к решению Орловского городского Совета народных депутатов </t>
  </si>
  <si>
    <t>"О бюджете города Орла на 2024 год и на плановый период 2025 и 2026 годов"</t>
  </si>
  <si>
    <t>№ 47/0720-ГС от  22 декабря 2023 года</t>
  </si>
  <si>
    <t>Приложение 9</t>
  </si>
  <si>
    <t>Прочие мероприятия по благоустройству города</t>
  </si>
  <si>
    <t>Капитальный ремонт автомобильных дорог общего пользования местного значения</t>
  </si>
  <si>
    <t>№ 52/0785-ГС от 31 мая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</si>
</sst>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7" x14ac:knownFonts="1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2"/>
      <color indexed="10"/>
      <name val="Calibri"/>
      <family val="2"/>
      <charset val="204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2"/>
      <name val="Calibri"/>
      <family val="2"/>
      <charset val="204"/>
    </font>
    <font>
      <i/>
      <sz val="1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</font>
    <font>
      <sz val="13"/>
      <name val="Times New Roman"/>
      <family val="1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13" fillId="0" borderId="1">
      <alignment horizontal="right" vertical="center"/>
    </xf>
    <xf numFmtId="165" fontId="17" fillId="0" borderId="4">
      <alignment horizontal="right" vertical="center" shrinkToFit="1"/>
    </xf>
    <xf numFmtId="49" fontId="14" fillId="0" borderId="1">
      <alignment horizontal="center" vertical="center" wrapText="1"/>
    </xf>
    <xf numFmtId="49" fontId="13" fillId="0" borderId="1">
      <alignment horizontal="left" vertical="center" wrapText="1"/>
    </xf>
    <xf numFmtId="0" fontId="14" fillId="0" borderId="0">
      <alignment wrapText="1"/>
    </xf>
    <xf numFmtId="4" fontId="18" fillId="0" borderId="5">
      <alignment horizontal="right" vertical="center"/>
    </xf>
    <xf numFmtId="4" fontId="13" fillId="0" borderId="1">
      <alignment horizontal="right" vertical="center" shrinkToFit="1"/>
    </xf>
    <xf numFmtId="0" fontId="2" fillId="0" borderId="0"/>
    <xf numFmtId="0" fontId="2" fillId="0" borderId="0"/>
    <xf numFmtId="0" fontId="11" fillId="0" borderId="0"/>
    <xf numFmtId="49" fontId="21" fillId="0" borderId="4">
      <alignment horizontal="center" vertical="center" wrapText="1"/>
    </xf>
    <xf numFmtId="0" fontId="22" fillId="0" borderId="4">
      <alignment horizontal="center" vertical="center" wrapText="1"/>
    </xf>
    <xf numFmtId="164" fontId="26" fillId="0" borderId="4">
      <alignment horizontal="right" vertical="center"/>
    </xf>
  </cellStyleXfs>
  <cellXfs count="52">
    <xf numFmtId="0" fontId="0" fillId="0" borderId="0" xfId="0"/>
    <xf numFmtId="0" fontId="20" fillId="2" borderId="0" xfId="0" applyFont="1" applyFill="1"/>
    <xf numFmtId="0" fontId="3" fillId="2" borderId="0" xfId="8" applyFont="1" applyFill="1"/>
    <xf numFmtId="164" fontId="8" fillId="2" borderId="2" xfId="0" applyNumberFormat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7" fillId="2" borderId="0" xfId="8" applyFont="1" applyFill="1"/>
    <xf numFmtId="0" fontId="9" fillId="2" borderId="2" xfId="0" applyFont="1" applyFill="1" applyBorder="1" applyAlignment="1" applyProtection="1">
      <alignment vertical="top" wrapText="1"/>
      <protection locked="0"/>
    </xf>
    <xf numFmtId="0" fontId="6" fillId="2" borderId="0" xfId="8" applyFont="1" applyFill="1"/>
    <xf numFmtId="49" fontId="6" fillId="2" borderId="2" xfId="10" applyNumberFormat="1" applyFont="1" applyFill="1" applyBorder="1" applyAlignment="1" applyProtection="1">
      <alignment horizontal="justify" vertical="top" wrapText="1"/>
    </xf>
    <xf numFmtId="164" fontId="7" fillId="2" borderId="2" xfId="0" applyNumberFormat="1" applyFont="1" applyFill="1" applyBorder="1" applyAlignment="1">
      <alignment vertical="center"/>
    </xf>
    <xf numFmtId="2" fontId="6" fillId="2" borderId="2" xfId="10" applyNumberFormat="1" applyFont="1" applyFill="1" applyBorder="1" applyAlignment="1" applyProtection="1">
      <alignment horizontal="justify" vertical="top" wrapText="1"/>
    </xf>
    <xf numFmtId="0" fontId="9" fillId="2" borderId="2" xfId="0" applyFont="1" applyFill="1" applyBorder="1" applyAlignment="1" applyProtection="1">
      <alignment horizontal="left" vertical="top" wrapText="1" indent="2"/>
      <protection locked="0"/>
    </xf>
    <xf numFmtId="0" fontId="10" fillId="2" borderId="0" xfId="8" applyFont="1" applyFill="1"/>
    <xf numFmtId="0" fontId="16" fillId="2" borderId="0" xfId="8" applyFont="1" applyFill="1"/>
    <xf numFmtId="0" fontId="15" fillId="2" borderId="0" xfId="8" applyFont="1" applyFill="1"/>
    <xf numFmtId="49" fontId="6" fillId="2" borderId="2" xfId="10" applyNumberFormat="1" applyFont="1" applyFill="1" applyBorder="1" applyAlignment="1" applyProtection="1">
      <alignment horizontal="left" vertical="top" wrapText="1" indent="1"/>
    </xf>
    <xf numFmtId="0" fontId="9" fillId="2" borderId="2" xfId="0" applyFont="1" applyFill="1" applyBorder="1" applyAlignment="1" applyProtection="1">
      <alignment horizontal="left" vertical="top" wrapText="1" indent="3"/>
      <protection locked="0"/>
    </xf>
    <xf numFmtId="4" fontId="6" fillId="2" borderId="2" xfId="10" applyNumberFormat="1" applyFont="1" applyFill="1" applyBorder="1" applyAlignment="1" applyProtection="1">
      <alignment horizontal="left" vertical="top" wrapText="1" indent="1"/>
    </xf>
    <xf numFmtId="0" fontId="6" fillId="2" borderId="2" xfId="8" applyFont="1" applyFill="1" applyBorder="1" applyAlignment="1">
      <alignment vertical="top" wrapText="1"/>
    </xf>
    <xf numFmtId="0" fontId="19" fillId="2" borderId="0" xfId="0" applyFont="1" applyFill="1"/>
    <xf numFmtId="0" fontId="7" fillId="2" borderId="0" xfId="0" applyFont="1" applyFill="1" applyAlignment="1">
      <alignment horizontal="right"/>
    </xf>
    <xf numFmtId="164" fontId="12" fillId="2" borderId="0" xfId="8" applyNumberFormat="1" applyFont="1" applyFill="1"/>
    <xf numFmtId="0" fontId="12" fillId="2" borderId="0" xfId="8" applyFont="1" applyFill="1"/>
    <xf numFmtId="0" fontId="23" fillId="0" borderId="0" xfId="0" applyFont="1" applyFill="1" applyAlignment="1">
      <alignment horizontal="left" wrapText="1"/>
    </xf>
    <xf numFmtId="0" fontId="9" fillId="2" borderId="6" xfId="0" applyFont="1" applyFill="1" applyBorder="1" applyAlignment="1" applyProtection="1">
      <alignment horizontal="left" vertical="top" wrapText="1" indent="2"/>
      <protection locked="0"/>
    </xf>
    <xf numFmtId="164" fontId="7" fillId="2" borderId="2" xfId="0" applyNumberFormat="1" applyFont="1" applyFill="1" applyBorder="1" applyAlignment="1">
      <alignment vertical="center" shrinkToFit="1"/>
    </xf>
    <xf numFmtId="0" fontId="9" fillId="0" borderId="0" xfId="0" applyFont="1" applyFill="1" applyBorder="1" applyAlignment="1" applyProtection="1">
      <alignment horizontal="left" vertical="top" wrapText="1" indent="2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>
      <alignment vertical="top"/>
    </xf>
    <xf numFmtId="0" fontId="25" fillId="2" borderId="2" xfId="9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/>
    <xf numFmtId="0" fontId="3" fillId="2" borderId="2" xfId="8" applyFont="1" applyFill="1" applyBorder="1"/>
    <xf numFmtId="0" fontId="20" fillId="2" borderId="2" xfId="0" applyFont="1" applyFill="1" applyBorder="1"/>
    <xf numFmtId="0" fontId="1" fillId="0" borderId="0" xfId="0" applyFont="1" applyBorder="1"/>
    <xf numFmtId="0" fontId="24" fillId="2" borderId="0" xfId="0" applyFont="1" applyFill="1" applyBorder="1" applyAlignment="1">
      <alignment horizontal="right"/>
    </xf>
    <xf numFmtId="164" fontId="7" fillId="2" borderId="2" xfId="8" applyNumberFormat="1" applyFont="1" applyFill="1" applyBorder="1"/>
    <xf numFmtId="164" fontId="8" fillId="2" borderId="2" xfId="8" applyNumberFormat="1" applyFont="1" applyFill="1" applyBorder="1"/>
    <xf numFmtId="0" fontId="25" fillId="2" borderId="2" xfId="0" applyFont="1" applyFill="1" applyBorder="1" applyAlignment="1">
      <alignment horizontal="center" vertical="center" wrapText="1"/>
    </xf>
    <xf numFmtId="164" fontId="8" fillId="2" borderId="2" xfId="8" applyNumberFormat="1" applyFont="1" applyFill="1" applyBorder="1" applyAlignment="1" applyProtection="1">
      <alignment vertical="center" wrapText="1"/>
    </xf>
    <xf numFmtId="164" fontId="8" fillId="2" borderId="2" xfId="0" applyNumberFormat="1" applyFont="1" applyFill="1" applyBorder="1" applyAlignment="1">
      <alignment vertical="center"/>
    </xf>
    <xf numFmtId="0" fontId="7" fillId="2" borderId="2" xfId="0" applyFont="1" applyFill="1" applyBorder="1" applyAlignment="1" applyProtection="1">
      <alignment vertical="center" wrapText="1"/>
      <protection locked="0"/>
    </xf>
    <xf numFmtId="3" fontId="19" fillId="2" borderId="2" xfId="0" applyNumberFormat="1" applyFont="1" applyFill="1" applyBorder="1" applyAlignment="1">
      <alignment vertical="top"/>
    </xf>
    <xf numFmtId="164" fontId="8" fillId="2" borderId="2" xfId="8" applyNumberFormat="1" applyFont="1" applyFill="1" applyBorder="1" applyAlignment="1">
      <alignment vertical="center"/>
    </xf>
    <xf numFmtId="164" fontId="7" fillId="2" borderId="2" xfId="8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vertical="center" shrinkToFit="1"/>
    </xf>
    <xf numFmtId="0" fontId="23" fillId="2" borderId="0" xfId="0" applyFont="1" applyFill="1" applyAlignment="1">
      <alignment horizontal="right" wrapText="1"/>
    </xf>
    <xf numFmtId="0" fontId="24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4" fillId="2" borderId="0" xfId="0" applyFont="1" applyFill="1" applyBorder="1" applyAlignment="1">
      <alignment horizontal="right"/>
    </xf>
    <xf numFmtId="0" fontId="4" fillId="0" borderId="0" xfId="8" applyFont="1" applyFill="1" applyAlignment="1">
      <alignment horizontal="center" vertical="center" wrapText="1"/>
    </xf>
    <xf numFmtId="3" fontId="5" fillId="2" borderId="3" xfId="0" applyNumberFormat="1" applyFont="1" applyFill="1" applyBorder="1" applyAlignment="1">
      <alignment horizontal="right"/>
    </xf>
  </cellXfs>
  <cellStyles count="14">
    <cellStyle name="st34" xfId="13"/>
    <cellStyle name="st36" xfId="1"/>
    <cellStyle name="st38" xfId="2"/>
    <cellStyle name="xl22" xfId="11"/>
    <cellStyle name="xl25" xfId="3"/>
    <cellStyle name="xl28" xfId="4"/>
    <cellStyle name="xl30" xfId="5"/>
    <cellStyle name="xl36" xfId="12"/>
    <cellStyle name="xl42" xfId="6"/>
    <cellStyle name="xl45" xfId="7"/>
    <cellStyle name="Обычный" xfId="0" builtinId="0"/>
    <cellStyle name="Обычный 2" xfId="8"/>
    <cellStyle name="Обычный 2 10" xfId="9"/>
    <cellStyle name="Обычный_Доходы по новой классификации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8"/>
  <sheetViews>
    <sheetView tabSelected="1" view="pageBreakPreview" zoomScaleSheetLayoutView="100" workbookViewId="0">
      <selection activeCell="A5" sqref="A5:D5"/>
    </sheetView>
  </sheetViews>
  <sheetFormatPr defaultColWidth="9.140625" defaultRowHeight="15.75" x14ac:dyDescent="0.25"/>
  <cols>
    <col min="1" max="1" width="84.28515625" style="2" customWidth="1"/>
    <col min="2" max="2" width="15" style="22" customWidth="1"/>
    <col min="3" max="3" width="12" style="2" customWidth="1"/>
    <col min="4" max="4" width="14.28515625" style="2" customWidth="1"/>
    <col min="5" max="16384" width="9.140625" style="2"/>
  </cols>
  <sheetData>
    <row r="1" spans="1:4" s="33" customFormat="1" ht="15" customHeight="1" x14ac:dyDescent="0.2">
      <c r="A1" s="47" t="s">
        <v>38</v>
      </c>
      <c r="B1" s="47"/>
      <c r="C1" s="47"/>
      <c r="D1" s="47"/>
    </row>
    <row r="2" spans="1:4" s="33" customFormat="1" ht="15" customHeight="1" x14ac:dyDescent="0.2">
      <c r="A2" s="47" t="s">
        <v>31</v>
      </c>
      <c r="B2" s="47"/>
      <c r="C2" s="47"/>
      <c r="D2" s="47"/>
    </row>
    <row r="3" spans="1:4" s="33" customFormat="1" ht="15" customHeight="1" x14ac:dyDescent="0.2">
      <c r="A3" s="47" t="s">
        <v>32</v>
      </c>
      <c r="B3" s="47"/>
      <c r="C3" s="47"/>
      <c r="D3" s="47"/>
    </row>
    <row r="4" spans="1:4" s="28" customFormat="1" ht="15" customHeight="1" x14ac:dyDescent="0.2">
      <c r="A4" s="47" t="s">
        <v>33</v>
      </c>
      <c r="B4" s="47"/>
      <c r="C4" s="47"/>
      <c r="D4" s="47"/>
    </row>
    <row r="5" spans="1:4" s="28" customFormat="1" ht="21.75" customHeight="1" x14ac:dyDescent="0.2">
      <c r="A5" s="47" t="s">
        <v>41</v>
      </c>
      <c r="B5" s="47"/>
      <c r="C5" s="47"/>
      <c r="D5" s="47"/>
    </row>
    <row r="6" spans="1:4" s="33" customFormat="1" ht="15" customHeight="1" x14ac:dyDescent="0.2">
      <c r="A6" s="47" t="s">
        <v>34</v>
      </c>
      <c r="B6" s="47"/>
      <c r="C6" s="47"/>
      <c r="D6" s="47"/>
    </row>
    <row r="7" spans="1:4" s="33" customFormat="1" ht="15" customHeight="1" x14ac:dyDescent="0.2">
      <c r="A7" s="47" t="s">
        <v>35</v>
      </c>
      <c r="B7" s="47"/>
      <c r="C7" s="47"/>
      <c r="D7" s="47"/>
    </row>
    <row r="8" spans="1:4" s="33" customFormat="1" ht="15" customHeight="1" x14ac:dyDescent="0.2">
      <c r="A8" s="48" t="s">
        <v>36</v>
      </c>
      <c r="B8" s="48"/>
      <c r="C8" s="48"/>
      <c r="D8" s="48"/>
    </row>
    <row r="9" spans="1:4" s="28" customFormat="1" ht="16.5" customHeight="1" x14ac:dyDescent="0.2">
      <c r="A9" s="49" t="s">
        <v>37</v>
      </c>
      <c r="B9" s="49"/>
      <c r="C9" s="49"/>
      <c r="D9" s="49"/>
    </row>
    <row r="10" spans="1:4" s="28" customFormat="1" ht="16.5" customHeight="1" x14ac:dyDescent="0.2">
      <c r="A10" s="34"/>
      <c r="B10" s="44"/>
      <c r="C10" s="44"/>
      <c r="D10" s="44"/>
    </row>
    <row r="11" spans="1:4" ht="42" customHeight="1" x14ac:dyDescent="0.25">
      <c r="A11" s="50" t="s">
        <v>23</v>
      </c>
      <c r="B11" s="50"/>
      <c r="C11" s="50"/>
      <c r="D11" s="50"/>
    </row>
    <row r="12" spans="1:4" ht="22.5" customHeight="1" x14ac:dyDescent="0.25">
      <c r="A12" s="30"/>
      <c r="B12" s="51" t="s">
        <v>0</v>
      </c>
      <c r="C12" s="51"/>
      <c r="D12" s="51"/>
    </row>
    <row r="13" spans="1:4" ht="30" customHeight="1" x14ac:dyDescent="0.25">
      <c r="A13" s="29" t="s">
        <v>1</v>
      </c>
      <c r="B13" s="37" t="s">
        <v>24</v>
      </c>
      <c r="C13" s="37" t="s">
        <v>28</v>
      </c>
      <c r="D13" s="37" t="s">
        <v>29</v>
      </c>
    </row>
    <row r="14" spans="1:4" ht="23.45" hidden="1" customHeight="1" x14ac:dyDescent="0.25">
      <c r="A14" s="3" t="s">
        <v>2</v>
      </c>
      <c r="B14" s="38">
        <v>0</v>
      </c>
      <c r="C14" s="31"/>
      <c r="D14" s="31"/>
    </row>
    <row r="15" spans="1:4" s="5" customFormat="1" ht="16.5" x14ac:dyDescent="0.25">
      <c r="A15" s="4" t="s">
        <v>3</v>
      </c>
      <c r="B15" s="38">
        <f>B19-B14</f>
        <v>2415713.23177</v>
      </c>
      <c r="C15" s="39">
        <f>C19</f>
        <v>4.5</v>
      </c>
      <c r="D15" s="36">
        <f>B15+C15</f>
        <v>2415717.73177</v>
      </c>
    </row>
    <row r="16" spans="1:4" s="7" customFormat="1" ht="16.5" x14ac:dyDescent="0.25">
      <c r="A16" s="6" t="s">
        <v>4</v>
      </c>
      <c r="B16" s="40"/>
      <c r="C16" s="9"/>
      <c r="D16" s="35">
        <f t="shared" ref="D16:D17" si="0">B16+C16</f>
        <v>0</v>
      </c>
    </row>
    <row r="17" spans="1:4" ht="16.5" x14ac:dyDescent="0.25">
      <c r="A17" s="8" t="s">
        <v>5</v>
      </c>
      <c r="B17" s="41">
        <v>15960</v>
      </c>
      <c r="C17" s="9">
        <v>0</v>
      </c>
      <c r="D17" s="35">
        <f t="shared" si="0"/>
        <v>15960</v>
      </c>
    </row>
    <row r="18" spans="1:4" ht="16.5" x14ac:dyDescent="0.25">
      <c r="A18" s="10" t="s">
        <v>6</v>
      </c>
      <c r="B18" s="9">
        <f>B20</f>
        <v>2357542.0933099999</v>
      </c>
      <c r="C18" s="9">
        <f t="shared" ref="C18:D18" si="1">C20</f>
        <v>0</v>
      </c>
      <c r="D18" s="9">
        <f t="shared" si="1"/>
        <v>2357542.0933099999</v>
      </c>
    </row>
    <row r="19" spans="1:4" s="5" customFormat="1" ht="16.5" x14ac:dyDescent="0.25">
      <c r="A19" s="4" t="s">
        <v>7</v>
      </c>
      <c r="B19" s="42">
        <f>B20+B21</f>
        <v>2415713.23177</v>
      </c>
      <c r="C19" s="42">
        <f t="shared" ref="C19" si="2">C20+C21</f>
        <v>4.5</v>
      </c>
      <c r="D19" s="42">
        <f>C19+B19</f>
        <v>2415717.73177</v>
      </c>
    </row>
    <row r="20" spans="1:4" s="12" customFormat="1" ht="16.5" x14ac:dyDescent="0.25">
      <c r="A20" s="11" t="s">
        <v>8</v>
      </c>
      <c r="B20" s="9">
        <f>B23+B32+B59+B70</f>
        <v>2357542.0933099999</v>
      </c>
      <c r="C20" s="9">
        <f t="shared" ref="C20" si="3">C23+C32+C59+C70</f>
        <v>0</v>
      </c>
      <c r="D20" s="43">
        <f t="shared" ref="D20:D70" si="4">C20+B20</f>
        <v>2357542.0933099999</v>
      </c>
    </row>
    <row r="21" spans="1:4" s="13" customFormat="1" ht="16.5" x14ac:dyDescent="0.2">
      <c r="A21" s="11" t="s">
        <v>9</v>
      </c>
      <c r="B21" s="9">
        <f>B24+B33+B60+B63+B66+B68</f>
        <v>58171.138459999995</v>
      </c>
      <c r="C21" s="9">
        <f t="shared" ref="C21" si="5">C24+C33+C60+C63+C66+C68</f>
        <v>4.5</v>
      </c>
      <c r="D21" s="43">
        <f t="shared" si="4"/>
        <v>58175.638459999995</v>
      </c>
    </row>
    <row r="22" spans="1:4" ht="21.6" customHeight="1" x14ac:dyDescent="0.25">
      <c r="A22" s="8" t="s">
        <v>30</v>
      </c>
      <c r="B22" s="9">
        <f>B23+B24</f>
        <v>244056.66983</v>
      </c>
      <c r="C22" s="9">
        <f t="shared" ref="C22" si="6">C23+C24</f>
        <v>0</v>
      </c>
      <c r="D22" s="43">
        <f t="shared" si="4"/>
        <v>244056.66983</v>
      </c>
    </row>
    <row r="23" spans="1:4" s="14" customFormat="1" ht="16.5" x14ac:dyDescent="0.25">
      <c r="A23" s="11" t="s">
        <v>8</v>
      </c>
      <c r="B23" s="9">
        <f>B26</f>
        <v>236493.66983</v>
      </c>
      <c r="C23" s="9">
        <f t="shared" ref="C23" si="7">C26</f>
        <v>0</v>
      </c>
      <c r="D23" s="43">
        <f t="shared" si="4"/>
        <v>236493.66983</v>
      </c>
    </row>
    <row r="24" spans="1:4" s="14" customFormat="1" ht="16.5" x14ac:dyDescent="0.25">
      <c r="A24" s="11" t="s">
        <v>9</v>
      </c>
      <c r="B24" s="9">
        <f>B27+B30</f>
        <v>7563</v>
      </c>
      <c r="C24" s="9">
        <f t="shared" ref="C24:D24" si="8">C27+C30</f>
        <v>0</v>
      </c>
      <c r="D24" s="9">
        <f t="shared" si="8"/>
        <v>7563</v>
      </c>
    </row>
    <row r="25" spans="1:4" s="14" customFormat="1" ht="31.5" x14ac:dyDescent="0.25">
      <c r="A25" s="15" t="s">
        <v>10</v>
      </c>
      <c r="B25" s="9">
        <f>B26+B27</f>
        <v>242087.66983</v>
      </c>
      <c r="C25" s="9">
        <f t="shared" ref="C25" si="9">C26+C27</f>
        <v>0</v>
      </c>
      <c r="D25" s="43">
        <f t="shared" si="4"/>
        <v>242087.66983</v>
      </c>
    </row>
    <row r="26" spans="1:4" s="14" customFormat="1" ht="16.5" x14ac:dyDescent="0.25">
      <c r="A26" s="11" t="s">
        <v>8</v>
      </c>
      <c r="B26" s="9">
        <v>236493.66983</v>
      </c>
      <c r="C26" s="9">
        <v>0</v>
      </c>
      <c r="D26" s="43">
        <f t="shared" si="4"/>
        <v>236493.66983</v>
      </c>
    </row>
    <row r="27" spans="1:4" s="14" customFormat="1" ht="16.5" x14ac:dyDescent="0.25">
      <c r="A27" s="11" t="s">
        <v>9</v>
      </c>
      <c r="B27" s="9">
        <v>5594</v>
      </c>
      <c r="C27" s="9">
        <v>0</v>
      </c>
      <c r="D27" s="43">
        <f t="shared" si="4"/>
        <v>5594</v>
      </c>
    </row>
    <row r="28" spans="1:4" s="14" customFormat="1" ht="18.600000000000001" customHeight="1" x14ac:dyDescent="0.25">
      <c r="A28" s="15" t="s">
        <v>40</v>
      </c>
      <c r="B28" s="9">
        <f>B29+B30</f>
        <v>1969</v>
      </c>
      <c r="C28" s="9">
        <f>C29+C30</f>
        <v>0</v>
      </c>
      <c r="D28" s="43">
        <f t="shared" si="4"/>
        <v>1969</v>
      </c>
    </row>
    <row r="29" spans="1:4" s="14" customFormat="1" ht="16.5" x14ac:dyDescent="0.25">
      <c r="A29" s="11" t="s">
        <v>8</v>
      </c>
      <c r="B29" s="9">
        <v>0</v>
      </c>
      <c r="C29" s="9">
        <v>0</v>
      </c>
      <c r="D29" s="43">
        <f t="shared" si="4"/>
        <v>0</v>
      </c>
    </row>
    <row r="30" spans="1:4" s="14" customFormat="1" ht="16.5" x14ac:dyDescent="0.25">
      <c r="A30" s="11" t="s">
        <v>9</v>
      </c>
      <c r="B30" s="9">
        <v>1969</v>
      </c>
      <c r="C30" s="9">
        <v>0</v>
      </c>
      <c r="D30" s="43">
        <f t="shared" si="4"/>
        <v>1969</v>
      </c>
    </row>
    <row r="31" spans="1:4" ht="31.5" x14ac:dyDescent="0.25">
      <c r="A31" s="8" t="s">
        <v>26</v>
      </c>
      <c r="B31" s="9">
        <f>B32+B33</f>
        <v>2059244.55159</v>
      </c>
      <c r="C31" s="9">
        <f t="shared" ref="C31" si="10">C32+C33</f>
        <v>0</v>
      </c>
      <c r="D31" s="43">
        <f t="shared" si="4"/>
        <v>2059244.55159</v>
      </c>
    </row>
    <row r="32" spans="1:4" s="14" customFormat="1" ht="16.5" x14ac:dyDescent="0.25">
      <c r="A32" s="11" t="s">
        <v>8</v>
      </c>
      <c r="B32" s="9">
        <f>B35+B38+B41+B44+B47+B50+B53+B56</f>
        <v>2020857.4332300001</v>
      </c>
      <c r="C32" s="9">
        <f t="shared" ref="C32" si="11">C35+C38+C41+C44+C47+C50+C53+C56</f>
        <v>0</v>
      </c>
      <c r="D32" s="43">
        <f t="shared" si="4"/>
        <v>2020857.4332300001</v>
      </c>
    </row>
    <row r="33" spans="1:4" s="14" customFormat="1" ht="16.5" x14ac:dyDescent="0.25">
      <c r="A33" s="11" t="s">
        <v>9</v>
      </c>
      <c r="B33" s="9">
        <f>B36+B39+B42+B45+B48+B51+B54+B57</f>
        <v>38387.118359999993</v>
      </c>
      <c r="C33" s="25">
        <f t="shared" ref="C33" si="12">C36+C39+C42+C45+C48+C51+C54+C57</f>
        <v>0</v>
      </c>
      <c r="D33" s="43">
        <f t="shared" si="4"/>
        <v>38387.118359999993</v>
      </c>
    </row>
    <row r="34" spans="1:4" ht="16.5" x14ac:dyDescent="0.25">
      <c r="A34" s="15" t="s">
        <v>12</v>
      </c>
      <c r="B34" s="9">
        <f>B35+B36</f>
        <v>149848.90710000001</v>
      </c>
      <c r="C34" s="25">
        <f t="shared" ref="C34" si="13">C35+C36</f>
        <v>0</v>
      </c>
      <c r="D34" s="43">
        <f t="shared" si="4"/>
        <v>149848.90710000001</v>
      </c>
    </row>
    <row r="35" spans="1:4" ht="16.5" x14ac:dyDescent="0.25">
      <c r="A35" s="16" t="s">
        <v>8</v>
      </c>
      <c r="B35" s="9">
        <v>145211.2071</v>
      </c>
      <c r="C35" s="25">
        <v>0</v>
      </c>
      <c r="D35" s="43">
        <f t="shared" si="4"/>
        <v>145211.2071</v>
      </c>
    </row>
    <row r="36" spans="1:4" ht="16.5" x14ac:dyDescent="0.25">
      <c r="A36" s="16" t="s">
        <v>9</v>
      </c>
      <c r="B36" s="9">
        <v>4637.7</v>
      </c>
      <c r="C36" s="25">
        <v>0</v>
      </c>
      <c r="D36" s="43">
        <f t="shared" si="4"/>
        <v>4637.7</v>
      </c>
    </row>
    <row r="37" spans="1:4" ht="21" customHeight="1" x14ac:dyDescent="0.25">
      <c r="A37" s="15" t="s">
        <v>13</v>
      </c>
      <c r="B37" s="9">
        <f>B38+B39</f>
        <v>1059852.73502</v>
      </c>
      <c r="C37" s="25">
        <f t="shared" ref="C37" si="14">C38+C39</f>
        <v>0</v>
      </c>
      <c r="D37" s="43">
        <f t="shared" si="4"/>
        <v>1059852.73502</v>
      </c>
    </row>
    <row r="38" spans="1:4" ht="16.5" x14ac:dyDescent="0.25">
      <c r="A38" s="16" t="s">
        <v>8</v>
      </c>
      <c r="B38" s="9">
        <v>1038280.72487</v>
      </c>
      <c r="C38" s="25">
        <v>0</v>
      </c>
      <c r="D38" s="43">
        <f t="shared" si="4"/>
        <v>1038280.72487</v>
      </c>
    </row>
    <row r="39" spans="1:4" ht="16.5" x14ac:dyDescent="0.25">
      <c r="A39" s="16" t="s">
        <v>9</v>
      </c>
      <c r="B39" s="9">
        <v>21572.010149999998</v>
      </c>
      <c r="C39" s="25">
        <v>0</v>
      </c>
      <c r="D39" s="43">
        <f t="shared" si="4"/>
        <v>21572.010149999998</v>
      </c>
    </row>
    <row r="40" spans="1:4" ht="62.25" customHeight="1" x14ac:dyDescent="0.25">
      <c r="A40" s="17" t="s">
        <v>14</v>
      </c>
      <c r="B40" s="9">
        <f>B41+B42</f>
        <v>209713.98498000001</v>
      </c>
      <c r="C40" s="25">
        <f t="shared" ref="C40" si="15">C41+C42</f>
        <v>0</v>
      </c>
      <c r="D40" s="43">
        <f t="shared" si="4"/>
        <v>209713.98498000001</v>
      </c>
    </row>
    <row r="41" spans="1:4" ht="16.5" x14ac:dyDescent="0.25">
      <c r="A41" s="16" t="s">
        <v>8</v>
      </c>
      <c r="B41" s="9">
        <v>207616.8443</v>
      </c>
      <c r="C41" s="25">
        <v>0</v>
      </c>
      <c r="D41" s="43">
        <f t="shared" si="4"/>
        <v>207616.8443</v>
      </c>
    </row>
    <row r="42" spans="1:4" ht="16.5" x14ac:dyDescent="0.25">
      <c r="A42" s="16" t="s">
        <v>9</v>
      </c>
      <c r="B42" s="9">
        <v>2097.14068</v>
      </c>
      <c r="C42" s="25">
        <v>0</v>
      </c>
      <c r="D42" s="43">
        <f t="shared" si="4"/>
        <v>2097.14068</v>
      </c>
    </row>
    <row r="43" spans="1:4" ht="31.5" x14ac:dyDescent="0.25">
      <c r="A43" s="17" t="s">
        <v>15</v>
      </c>
      <c r="B43" s="9">
        <f>B44+B45</f>
        <v>849</v>
      </c>
      <c r="C43" s="25">
        <f t="shared" ref="C43" si="16">C44+C45</f>
        <v>0</v>
      </c>
      <c r="D43" s="43">
        <f t="shared" si="4"/>
        <v>849</v>
      </c>
    </row>
    <row r="44" spans="1:4" ht="16.5" hidden="1" x14ac:dyDescent="0.25">
      <c r="A44" s="16" t="s">
        <v>8</v>
      </c>
      <c r="B44" s="9">
        <v>0</v>
      </c>
      <c r="C44" s="25"/>
      <c r="D44" s="43">
        <f t="shared" si="4"/>
        <v>0</v>
      </c>
    </row>
    <row r="45" spans="1:4" ht="16.5" x14ac:dyDescent="0.25">
      <c r="A45" s="16" t="s">
        <v>9</v>
      </c>
      <c r="B45" s="9">
        <v>849</v>
      </c>
      <c r="C45" s="25"/>
      <c r="D45" s="43">
        <f t="shared" si="4"/>
        <v>849</v>
      </c>
    </row>
    <row r="46" spans="1:4" ht="16.5" x14ac:dyDescent="0.25">
      <c r="A46" s="17" t="s">
        <v>16</v>
      </c>
      <c r="B46" s="9">
        <f>B47+B48</f>
        <v>27015.85859</v>
      </c>
      <c r="C46" s="25">
        <f t="shared" ref="C46" si="17">C47+C48</f>
        <v>0</v>
      </c>
      <c r="D46" s="43">
        <f t="shared" si="4"/>
        <v>27015.85859</v>
      </c>
    </row>
    <row r="47" spans="1:4" ht="16.5" x14ac:dyDescent="0.25">
      <c r="A47" s="16" t="s">
        <v>8</v>
      </c>
      <c r="B47" s="9">
        <v>26745.7</v>
      </c>
      <c r="C47" s="25">
        <v>0</v>
      </c>
      <c r="D47" s="43">
        <f t="shared" si="4"/>
        <v>26745.7</v>
      </c>
    </row>
    <row r="48" spans="1:4" ht="16.5" x14ac:dyDescent="0.25">
      <c r="A48" s="16" t="s">
        <v>9</v>
      </c>
      <c r="B48" s="9">
        <v>270.15859</v>
      </c>
      <c r="C48" s="25"/>
      <c r="D48" s="43">
        <f t="shared" si="4"/>
        <v>270.15859</v>
      </c>
    </row>
    <row r="49" spans="1:4" ht="33.75" customHeight="1" x14ac:dyDescent="0.25">
      <c r="A49" s="18" t="s">
        <v>17</v>
      </c>
      <c r="B49" s="9">
        <f>B50+B51</f>
        <v>600</v>
      </c>
      <c r="C49" s="25">
        <f t="shared" ref="C49" si="18">C50+C51</f>
        <v>0</v>
      </c>
      <c r="D49" s="43">
        <f t="shared" si="4"/>
        <v>600</v>
      </c>
    </row>
    <row r="50" spans="1:4" s="14" customFormat="1" ht="16.5" hidden="1" x14ac:dyDescent="0.25">
      <c r="A50" s="11" t="s">
        <v>8</v>
      </c>
      <c r="B50" s="9">
        <v>0</v>
      </c>
      <c r="C50" s="25"/>
      <c r="D50" s="43">
        <f t="shared" si="4"/>
        <v>0</v>
      </c>
    </row>
    <row r="51" spans="1:4" s="14" customFormat="1" ht="16.5" x14ac:dyDescent="0.25">
      <c r="A51" s="11" t="s">
        <v>9</v>
      </c>
      <c r="B51" s="9">
        <v>600</v>
      </c>
      <c r="C51" s="25">
        <v>0</v>
      </c>
      <c r="D51" s="43">
        <f t="shared" si="4"/>
        <v>600</v>
      </c>
    </row>
    <row r="52" spans="1:4" s="14" customFormat="1" ht="16.5" x14ac:dyDescent="0.25">
      <c r="A52" s="18" t="s">
        <v>19</v>
      </c>
      <c r="B52" s="9">
        <f>B53+B54</f>
        <v>170.17</v>
      </c>
      <c r="C52" s="25">
        <f>C53+C54</f>
        <v>0</v>
      </c>
      <c r="D52" s="43">
        <f t="shared" si="4"/>
        <v>170.17</v>
      </c>
    </row>
    <row r="53" spans="1:4" s="14" customFormat="1" ht="16.5" hidden="1" x14ac:dyDescent="0.25">
      <c r="A53" s="11" t="s">
        <v>8</v>
      </c>
      <c r="B53" s="9"/>
      <c r="C53" s="25"/>
      <c r="D53" s="43">
        <f t="shared" si="4"/>
        <v>0</v>
      </c>
    </row>
    <row r="54" spans="1:4" s="14" customFormat="1" ht="16.5" x14ac:dyDescent="0.25">
      <c r="A54" s="11" t="s">
        <v>9</v>
      </c>
      <c r="B54" s="9">
        <v>170.17</v>
      </c>
      <c r="C54" s="25">
        <v>0</v>
      </c>
      <c r="D54" s="43">
        <f t="shared" si="4"/>
        <v>170.17</v>
      </c>
    </row>
    <row r="55" spans="1:4" s="14" customFormat="1" ht="17.25" customHeight="1" x14ac:dyDescent="0.25">
      <c r="A55" s="18" t="s">
        <v>18</v>
      </c>
      <c r="B55" s="9">
        <f>B56+B57</f>
        <v>611193.89590000012</v>
      </c>
      <c r="C55" s="25">
        <f t="shared" ref="C55" si="19">C56+C57</f>
        <v>0</v>
      </c>
      <c r="D55" s="43">
        <f t="shared" si="4"/>
        <v>611193.89590000012</v>
      </c>
    </row>
    <row r="56" spans="1:4" s="14" customFormat="1" ht="16.5" x14ac:dyDescent="0.25">
      <c r="A56" s="11" t="s">
        <v>8</v>
      </c>
      <c r="B56" s="9">
        <v>603002.9569600001</v>
      </c>
      <c r="C56" s="25">
        <v>0</v>
      </c>
      <c r="D56" s="43">
        <f t="shared" si="4"/>
        <v>603002.9569600001</v>
      </c>
    </row>
    <row r="57" spans="1:4" s="14" customFormat="1" ht="16.5" x14ac:dyDescent="0.25">
      <c r="A57" s="11" t="s">
        <v>9</v>
      </c>
      <c r="B57" s="9">
        <v>8190.93894</v>
      </c>
      <c r="C57" s="25">
        <v>0</v>
      </c>
      <c r="D57" s="43">
        <f t="shared" si="4"/>
        <v>8190.93894</v>
      </c>
    </row>
    <row r="58" spans="1:4" ht="31.5" x14ac:dyDescent="0.25">
      <c r="A58" s="18" t="s">
        <v>11</v>
      </c>
      <c r="B58" s="9">
        <f t="shared" ref="B58:C58" si="20">B59+B60</f>
        <v>101102.01035</v>
      </c>
      <c r="C58" s="25">
        <f t="shared" si="20"/>
        <v>0</v>
      </c>
      <c r="D58" s="43">
        <f t="shared" si="4"/>
        <v>101102.01035</v>
      </c>
    </row>
    <row r="59" spans="1:4" s="14" customFormat="1" ht="16.5" x14ac:dyDescent="0.25">
      <c r="A59" s="11" t="s">
        <v>8</v>
      </c>
      <c r="B59" s="9">
        <v>100090.99025</v>
      </c>
      <c r="C59" s="25">
        <v>0</v>
      </c>
      <c r="D59" s="43">
        <f t="shared" si="4"/>
        <v>100090.99025</v>
      </c>
    </row>
    <row r="60" spans="1:4" s="14" customFormat="1" ht="16.5" x14ac:dyDescent="0.25">
      <c r="A60" s="11" t="s">
        <v>9</v>
      </c>
      <c r="B60" s="9">
        <v>1011.0201</v>
      </c>
      <c r="C60" s="25">
        <v>0</v>
      </c>
      <c r="D60" s="43">
        <f t="shared" si="4"/>
        <v>1011.0201</v>
      </c>
    </row>
    <row r="61" spans="1:4" s="1" customFormat="1" ht="16.5" x14ac:dyDescent="0.25">
      <c r="A61" s="18" t="s">
        <v>27</v>
      </c>
      <c r="B61" s="25">
        <f>B62+B63</f>
        <v>10000</v>
      </c>
      <c r="C61" s="25">
        <f t="shared" ref="C61" si="21">C62+C63</f>
        <v>0</v>
      </c>
      <c r="D61" s="43">
        <f t="shared" si="4"/>
        <v>10000</v>
      </c>
    </row>
    <row r="62" spans="1:4" s="1" customFormat="1" ht="16.5" hidden="1" x14ac:dyDescent="0.25">
      <c r="A62" s="24" t="s">
        <v>8</v>
      </c>
      <c r="B62" s="25"/>
      <c r="C62" s="25"/>
      <c r="D62" s="43">
        <f t="shared" si="4"/>
        <v>0</v>
      </c>
    </row>
    <row r="63" spans="1:4" s="1" customFormat="1" ht="16.5" x14ac:dyDescent="0.25">
      <c r="A63" s="24" t="s">
        <v>9</v>
      </c>
      <c r="B63" s="25">
        <v>10000</v>
      </c>
      <c r="C63" s="25">
        <v>0</v>
      </c>
      <c r="D63" s="43">
        <f t="shared" si="4"/>
        <v>10000</v>
      </c>
    </row>
    <row r="64" spans="1:4" s="1" customFormat="1" ht="16.5" x14ac:dyDescent="0.25">
      <c r="A64" s="18" t="s">
        <v>39</v>
      </c>
      <c r="B64" s="25">
        <f>B65+B66</f>
        <v>1210</v>
      </c>
      <c r="C64" s="25">
        <f t="shared" ref="C64" si="22">C65+C66</f>
        <v>4.5</v>
      </c>
      <c r="D64" s="43">
        <f t="shared" si="4"/>
        <v>1214.5</v>
      </c>
    </row>
    <row r="65" spans="1:4" s="1" customFormat="1" ht="16.5" hidden="1" x14ac:dyDescent="0.25">
      <c r="A65" s="24" t="s">
        <v>8</v>
      </c>
      <c r="B65" s="25"/>
      <c r="C65" s="32"/>
      <c r="D65" s="43">
        <f t="shared" si="4"/>
        <v>0</v>
      </c>
    </row>
    <row r="66" spans="1:4" s="1" customFormat="1" ht="16.5" x14ac:dyDescent="0.25">
      <c r="A66" s="24" t="s">
        <v>9</v>
      </c>
      <c r="B66" s="25">
        <v>1210</v>
      </c>
      <c r="C66" s="25">
        <v>4.5</v>
      </c>
      <c r="D66" s="43">
        <f t="shared" si="4"/>
        <v>1214.5</v>
      </c>
    </row>
    <row r="67" spans="1:4" ht="47.25" hidden="1" customHeight="1" x14ac:dyDescent="0.25">
      <c r="A67" s="27" t="s">
        <v>20</v>
      </c>
      <c r="B67" s="9">
        <f>B68</f>
        <v>0</v>
      </c>
      <c r="D67" s="43">
        <f t="shared" si="4"/>
        <v>0</v>
      </c>
    </row>
    <row r="68" spans="1:4" s="14" customFormat="1" ht="15.75" hidden="1" customHeight="1" x14ac:dyDescent="0.25">
      <c r="A68" s="11" t="s">
        <v>9</v>
      </c>
      <c r="B68" s="9"/>
      <c r="D68" s="43">
        <f t="shared" si="4"/>
        <v>0</v>
      </c>
    </row>
    <row r="69" spans="1:4" ht="47.25" customHeight="1" x14ac:dyDescent="0.25">
      <c r="A69" s="27" t="s">
        <v>21</v>
      </c>
      <c r="B69" s="9">
        <f>B70</f>
        <v>100</v>
      </c>
      <c r="C69" s="25">
        <f>C70</f>
        <v>0</v>
      </c>
      <c r="D69" s="43">
        <f t="shared" si="4"/>
        <v>100</v>
      </c>
    </row>
    <row r="70" spans="1:4" s="14" customFormat="1" ht="15.75" customHeight="1" x14ac:dyDescent="0.25">
      <c r="A70" s="11" t="s">
        <v>8</v>
      </c>
      <c r="B70" s="9">
        <v>100</v>
      </c>
      <c r="C70" s="25">
        <v>0</v>
      </c>
      <c r="D70" s="43">
        <f t="shared" si="4"/>
        <v>100</v>
      </c>
    </row>
    <row r="71" spans="1:4" s="1" customFormat="1" ht="16.5" x14ac:dyDescent="0.25">
      <c r="A71" s="26"/>
      <c r="B71" s="45"/>
    </row>
    <row r="72" spans="1:4" ht="32.450000000000003" customHeight="1" x14ac:dyDescent="0.3">
      <c r="A72" s="23" t="s">
        <v>22</v>
      </c>
      <c r="B72" s="46" t="s">
        <v>25</v>
      </c>
      <c r="C72" s="46"/>
      <c r="D72" s="46"/>
    </row>
    <row r="73" spans="1:4" ht="16.5" x14ac:dyDescent="0.25">
      <c r="A73" s="19"/>
      <c r="B73" s="20"/>
    </row>
    <row r="74" spans="1:4" x14ac:dyDescent="0.25">
      <c r="B74" s="21"/>
    </row>
    <row r="75" spans="1:4" x14ac:dyDescent="0.25">
      <c r="B75" s="21"/>
    </row>
    <row r="78" spans="1:4" x14ac:dyDescent="0.25">
      <c r="B78" s="21"/>
    </row>
  </sheetData>
  <mergeCells count="12">
    <mergeCell ref="A1:D1"/>
    <mergeCell ref="A2:D2"/>
    <mergeCell ref="A3:D3"/>
    <mergeCell ref="A4:D4"/>
    <mergeCell ref="A5:D5"/>
    <mergeCell ref="B72:D72"/>
    <mergeCell ref="A6:D6"/>
    <mergeCell ref="A7:D7"/>
    <mergeCell ref="A8:D8"/>
    <mergeCell ref="A9:D9"/>
    <mergeCell ref="A11:D11"/>
    <mergeCell ref="B12:D12"/>
  </mergeCells>
  <pageMargins left="1.1811023622047245" right="0.39370078740157483" top="0.47" bottom="0.34" header="0.31496062992125984" footer="0.19685039370078741"/>
  <pageSetup paperSize="9" scale="63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17</vt:lpstr>
      <vt:lpstr>'Дор фонд Пр 17'!Область_печати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Susoeva</cp:lastModifiedBy>
  <cp:lastPrinted>2024-04-15T13:38:01Z</cp:lastPrinted>
  <dcterms:created xsi:type="dcterms:W3CDTF">2019-12-24T13:47:32Z</dcterms:created>
  <dcterms:modified xsi:type="dcterms:W3CDTF">2024-06-05T13:17:35Z</dcterms:modified>
</cp:coreProperties>
</file>