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roeva-pc\!общая папка\Дербина\52 ГОРСОВЕТ решения\Левина\Дербиной поправки\"/>
    </mc:Choice>
  </mc:AlternateContent>
  <bookViews>
    <workbookView xWindow="-120" yWindow="-120" windowWidth="23250" windowHeight="13170"/>
  </bookViews>
  <sheets>
    <sheet name="Вед.свод на 01.05.2024" sheetId="9" r:id="rId1"/>
  </sheets>
  <definedNames>
    <definedName name="_xlnm._FilterDatabase" localSheetId="0" hidden="1">'Вед.свод на 01.05.2024'!$A$12:$K$207</definedName>
    <definedName name="_xlnm.Print_Titles" localSheetId="0">'Вед.свод на 01.05.2024'!$12:$12</definedName>
    <definedName name="_xlnm.Print_Area" localSheetId="0">'Вед.свод на 01.05.2024'!$A$1:$J$209</definedName>
  </definedNames>
  <calcPr calcId="152511"/>
</workbook>
</file>

<file path=xl/calcChain.xml><?xml version="1.0" encoding="utf-8"?>
<calcChain xmlns="http://schemas.openxmlformats.org/spreadsheetml/2006/main">
  <c r="J59" i="9" l="1"/>
  <c r="I102" i="9"/>
  <c r="H102" i="9"/>
  <c r="H101" i="9" s="1"/>
  <c r="H104" i="9"/>
  <c r="J128" i="9"/>
  <c r="J127" i="9" s="1"/>
  <c r="I127" i="9"/>
  <c r="H127" i="9"/>
  <c r="J112" i="9"/>
  <c r="J109" i="9"/>
  <c r="J106" i="9"/>
  <c r="H69" i="9"/>
  <c r="H68" i="9" s="1"/>
  <c r="I69" i="9"/>
  <c r="I70" i="9"/>
  <c r="H70" i="9"/>
  <c r="I68" i="9"/>
  <c r="I67" i="9" s="1"/>
  <c r="I66" i="9" s="1"/>
  <c r="J73" i="9"/>
  <c r="J70" i="9" s="1"/>
  <c r="J72" i="9"/>
  <c r="J71" i="9" s="1"/>
  <c r="I71" i="9"/>
  <c r="H71" i="9"/>
  <c r="H60" i="9"/>
  <c r="J62" i="9"/>
  <c r="J61" i="9"/>
  <c r="J60" i="9" s="1"/>
  <c r="H67" i="9" l="1"/>
  <c r="H66" i="9" s="1"/>
  <c r="J69" i="9"/>
  <c r="J68" i="9" s="1"/>
  <c r="J67" i="9" s="1"/>
  <c r="J66" i="9" s="1"/>
  <c r="J65" i="9"/>
  <c r="J64" i="9"/>
  <c r="J48" i="9"/>
  <c r="J47" i="9"/>
  <c r="J46" i="9" s="1"/>
  <c r="I46" i="9"/>
  <c r="H46" i="9"/>
  <c r="I82" i="9" l="1"/>
  <c r="H82" i="9"/>
  <c r="J84" i="9"/>
  <c r="J83" i="9"/>
  <c r="J98" i="9"/>
  <c r="J97" i="9" s="1"/>
  <c r="I97" i="9"/>
  <c r="H97" i="9"/>
  <c r="J50" i="9"/>
  <c r="J51" i="9"/>
  <c r="I49" i="9"/>
  <c r="H49" i="9"/>
  <c r="J82" i="9" l="1"/>
  <c r="J49" i="9"/>
  <c r="I101" i="9" l="1"/>
  <c r="I100" i="9" s="1"/>
  <c r="I99" i="9" s="1"/>
  <c r="J126" i="9"/>
  <c r="J125" i="9" s="1"/>
  <c r="I125" i="9"/>
  <c r="H125" i="9"/>
  <c r="J198" i="9"/>
  <c r="J197" i="9"/>
  <c r="J196" i="9" s="1"/>
  <c r="J190" i="9"/>
  <c r="J189" i="9"/>
  <c r="J186" i="9" s="1"/>
  <c r="J167" i="9"/>
  <c r="J166" i="9"/>
  <c r="J165" i="9" s="1"/>
  <c r="J153" i="9"/>
  <c r="J147" i="9"/>
  <c r="J145" i="9" s="1"/>
  <c r="J146" i="9"/>
  <c r="J139" i="9"/>
  <c r="J137" i="9" s="1"/>
  <c r="J138" i="9"/>
  <c r="J111" i="9"/>
  <c r="J110" i="9" s="1"/>
  <c r="J108" i="9"/>
  <c r="J107" i="9" s="1"/>
  <c r="J105" i="9"/>
  <c r="J102" i="9" s="1"/>
  <c r="J93" i="9"/>
  <c r="J81" i="9"/>
  <c r="J21" i="9" s="1"/>
  <c r="J80" i="9"/>
  <c r="J58" i="9"/>
  <c r="J57" i="9" s="1"/>
  <c r="J45" i="9"/>
  <c r="J44" i="9"/>
  <c r="J43" i="9" s="1"/>
  <c r="J42" i="9" s="1"/>
  <c r="J29" i="9"/>
  <c r="J28" i="9" s="1"/>
  <c r="J25" i="9" s="1"/>
  <c r="J24" i="9" s="1"/>
  <c r="J23" i="9" s="1"/>
  <c r="J22" i="9" s="1"/>
  <c r="I196" i="9"/>
  <c r="J195" i="9"/>
  <c r="I195" i="9"/>
  <c r="I194" i="9"/>
  <c r="I188" i="9"/>
  <c r="I187" i="9"/>
  <c r="I186" i="9"/>
  <c r="J177" i="9"/>
  <c r="I177" i="9"/>
  <c r="J174" i="9"/>
  <c r="I174" i="9"/>
  <c r="J171" i="9"/>
  <c r="I171" i="9"/>
  <c r="I165" i="9"/>
  <c r="J163" i="9"/>
  <c r="I163" i="9"/>
  <c r="J162" i="9"/>
  <c r="I162" i="9"/>
  <c r="I161" i="9" s="1"/>
  <c r="I160" i="9" s="1"/>
  <c r="I159" i="9" s="1"/>
  <c r="I158" i="9" s="1"/>
  <c r="I157" i="9" s="1"/>
  <c r="I156" i="9"/>
  <c r="I155" i="9"/>
  <c r="J152" i="9"/>
  <c r="I152" i="9"/>
  <c r="J151" i="9"/>
  <c r="I151" i="9"/>
  <c r="J150" i="9"/>
  <c r="I150" i="9"/>
  <c r="J149" i="9"/>
  <c r="I149" i="9"/>
  <c r="J148" i="9"/>
  <c r="I148" i="9"/>
  <c r="I145" i="9"/>
  <c r="I144" i="9"/>
  <c r="J143" i="9"/>
  <c r="I143" i="9"/>
  <c r="I142" i="9" s="1"/>
  <c r="I141" i="9" s="1"/>
  <c r="I140" i="9" s="1"/>
  <c r="I137" i="9"/>
  <c r="J134" i="9"/>
  <c r="I134" i="9"/>
  <c r="I133" i="9"/>
  <c r="I96" i="9" s="1"/>
  <c r="J132" i="9"/>
  <c r="I132" i="9"/>
  <c r="I131" i="9" s="1"/>
  <c r="I130" i="9" s="1"/>
  <c r="I129" i="9" s="1"/>
  <c r="I110" i="9"/>
  <c r="I107" i="9"/>
  <c r="J104" i="9"/>
  <c r="I104" i="9"/>
  <c r="J92" i="9"/>
  <c r="I92" i="9"/>
  <c r="J91" i="9"/>
  <c r="I91" i="9"/>
  <c r="J90" i="9"/>
  <c r="I90" i="9"/>
  <c r="J89" i="9"/>
  <c r="I89" i="9"/>
  <c r="J88" i="9"/>
  <c r="I88" i="9"/>
  <c r="J87" i="9"/>
  <c r="I87" i="9"/>
  <c r="J85" i="9"/>
  <c r="I85" i="9"/>
  <c r="J79" i="9"/>
  <c r="I79" i="9"/>
  <c r="J78" i="9"/>
  <c r="I78" i="9"/>
  <c r="J77" i="9"/>
  <c r="I77" i="9"/>
  <c r="J76" i="9"/>
  <c r="I76" i="9"/>
  <c r="J75" i="9"/>
  <c r="I75" i="9"/>
  <c r="J74" i="9"/>
  <c r="I74" i="9"/>
  <c r="J63" i="9"/>
  <c r="I63" i="9"/>
  <c r="I60" i="9"/>
  <c r="I57" i="9"/>
  <c r="I56" i="9"/>
  <c r="I20" i="9" s="1"/>
  <c r="I55" i="9"/>
  <c r="I54" i="9"/>
  <c r="I53" i="9" s="1"/>
  <c r="I52" i="9" s="1"/>
  <c r="I43" i="9"/>
  <c r="I42" i="9" s="1"/>
  <c r="I39" i="9"/>
  <c r="I38" i="9"/>
  <c r="I21" i="9" s="1"/>
  <c r="I37" i="9"/>
  <c r="I28" i="9"/>
  <c r="J27" i="9"/>
  <c r="I27" i="9"/>
  <c r="I26" i="9"/>
  <c r="I25" i="9"/>
  <c r="I24" i="9" s="1"/>
  <c r="I23" i="9" s="1"/>
  <c r="I22" i="9" s="1"/>
  <c r="H196" i="9"/>
  <c r="H195" i="9"/>
  <c r="H194" i="9"/>
  <c r="H43" i="9"/>
  <c r="H42" i="9" s="1"/>
  <c r="J41" i="9"/>
  <c r="J38" i="9" s="1"/>
  <c r="J40" i="9"/>
  <c r="H39" i="9"/>
  <c r="H38" i="9"/>
  <c r="H21" i="9" s="1"/>
  <c r="H37" i="9"/>
  <c r="J156" i="9"/>
  <c r="J205" i="9"/>
  <c r="J204" i="9" s="1"/>
  <c r="J203" i="9" s="1"/>
  <c r="J202" i="9" s="1"/>
  <c r="J200" i="9" s="1"/>
  <c r="J201" i="9"/>
  <c r="J122" i="9"/>
  <c r="J119" i="9"/>
  <c r="J116" i="9"/>
  <c r="J113" i="9"/>
  <c r="I205" i="9"/>
  <c r="I204" i="9" s="1"/>
  <c r="I203" i="9" s="1"/>
  <c r="I202" i="9" s="1"/>
  <c r="I200" i="9" s="1"/>
  <c r="I201" i="9"/>
  <c r="I122" i="9"/>
  <c r="I119" i="9"/>
  <c r="I116" i="9"/>
  <c r="I113" i="9"/>
  <c r="I36" i="9" l="1"/>
  <c r="I35" i="9" s="1"/>
  <c r="I34" i="9" s="1"/>
  <c r="I33" i="9" s="1"/>
  <c r="I32" i="9" s="1"/>
  <c r="I31" i="9" s="1"/>
  <c r="J56" i="9"/>
  <c r="I154" i="9"/>
  <c r="I170" i="9"/>
  <c r="J155" i="9"/>
  <c r="I185" i="9"/>
  <c r="I184" i="9" s="1"/>
  <c r="I183" i="9" s="1"/>
  <c r="I182" i="9" s="1"/>
  <c r="I181" i="9" s="1"/>
  <c r="I180" i="9" s="1"/>
  <c r="I169" i="9"/>
  <c r="I168" i="9" s="1"/>
  <c r="J161" i="9"/>
  <c r="J160" i="9" s="1"/>
  <c r="J159" i="9" s="1"/>
  <c r="J158" i="9" s="1"/>
  <c r="J157" i="9" s="1"/>
  <c r="H36" i="9"/>
  <c r="H193" i="9"/>
  <c r="H192" i="9" s="1"/>
  <c r="H191" i="9" s="1"/>
  <c r="I193" i="9"/>
  <c r="I192" i="9" s="1"/>
  <c r="I191" i="9" s="1"/>
  <c r="I19" i="9"/>
  <c r="I18" i="9"/>
  <c r="J39" i="9"/>
  <c r="J26" i="9"/>
  <c r="J133" i="9"/>
  <c r="J144" i="9"/>
  <c r="J142" i="9" s="1"/>
  <c r="J141" i="9" s="1"/>
  <c r="J140" i="9" s="1"/>
  <c r="J194" i="9"/>
  <c r="J188" i="9"/>
  <c r="I95" i="9"/>
  <c r="J187" i="9"/>
  <c r="J37" i="9"/>
  <c r="J154" i="9"/>
  <c r="I199" i="9"/>
  <c r="H35" i="9"/>
  <c r="J199" i="9"/>
  <c r="J20" i="9" l="1"/>
  <c r="J55" i="9"/>
  <c r="J54" i="9" s="1"/>
  <c r="J53" i="9" s="1"/>
  <c r="J52" i="9" s="1"/>
  <c r="I17" i="9"/>
  <c r="J193" i="9"/>
  <c r="J192" i="9" s="1"/>
  <c r="J191" i="9" s="1"/>
  <c r="J169" i="9"/>
  <c r="J96" i="9"/>
  <c r="J131" i="9"/>
  <c r="J130" i="9" s="1"/>
  <c r="J129" i="9" s="1"/>
  <c r="J103" i="9" s="1"/>
  <c r="I94" i="9"/>
  <c r="J185" i="9"/>
  <c r="J184" i="9" s="1"/>
  <c r="J183" i="9" s="1"/>
  <c r="J182" i="9" s="1"/>
  <c r="J181" i="9" s="1"/>
  <c r="J180" i="9" s="1"/>
  <c r="J170" i="9"/>
  <c r="J18" i="9" s="1"/>
  <c r="J101" i="9"/>
  <c r="J100" i="9" s="1"/>
  <c r="J99" i="9" s="1"/>
  <c r="J95" i="9"/>
  <c r="J94" i="9" s="1"/>
  <c r="J36" i="9"/>
  <c r="J35" i="9" s="1"/>
  <c r="J34" i="9" s="1"/>
  <c r="J33" i="9" s="1"/>
  <c r="J32" i="9" s="1"/>
  <c r="J31" i="9" s="1"/>
  <c r="H34" i="9"/>
  <c r="I15" i="9"/>
  <c r="I14" i="9"/>
  <c r="J14" i="9" l="1"/>
  <c r="J17" i="9"/>
  <c r="J168" i="9"/>
  <c r="J15" i="9"/>
  <c r="J19" i="9"/>
  <c r="I13" i="9"/>
  <c r="H33" i="9"/>
  <c r="I16" i="9"/>
  <c r="J13" i="9" l="1"/>
  <c r="J16" i="9"/>
  <c r="H32" i="9"/>
  <c r="H31" i="9" l="1"/>
  <c r="H144" i="9" l="1"/>
  <c r="H78" i="9"/>
  <c r="H79" i="9"/>
  <c r="H110" i="9"/>
  <c r="H152" i="9"/>
  <c r="H150" i="9" s="1"/>
  <c r="H149" i="9" s="1"/>
  <c r="H148" i="9" s="1"/>
  <c r="H151" i="9"/>
  <c r="H143" i="9" l="1"/>
  <c r="H56" i="9"/>
  <c r="H28" i="9"/>
  <c r="H25" i="9" s="1"/>
  <c r="H77" i="9"/>
  <c r="H76" i="9" s="1"/>
  <c r="H75" i="9" s="1"/>
  <c r="H74" i="9" s="1"/>
  <c r="H163" i="9"/>
  <c r="H162" i="9" s="1"/>
  <c r="H156" i="9"/>
  <c r="H155" i="9"/>
  <c r="H133" i="9"/>
  <c r="H132" i="9"/>
  <c r="H26" i="9"/>
  <c r="H165" i="9"/>
  <c r="H119" i="9"/>
  <c r="H116" i="9"/>
  <c r="H113" i="9"/>
  <c r="H137" i="9"/>
  <c r="H20" i="9" l="1"/>
  <c r="H19" i="9" s="1"/>
  <c r="H95" i="9"/>
  <c r="H96" i="9"/>
  <c r="H142" i="9"/>
  <c r="H161" i="9"/>
  <c r="H160" i="9" s="1"/>
  <c r="H131" i="9"/>
  <c r="H130" i="9" s="1"/>
  <c r="H129" i="9" s="1"/>
  <c r="H100" i="9"/>
  <c r="H99" i="9" s="1"/>
  <c r="H141" i="9" l="1"/>
  <c r="H140" i="9" s="1"/>
  <c r="H145" i="9"/>
  <c r="H187" i="9" l="1"/>
  <c r="H170" i="9" s="1"/>
  <c r="H92" i="9" l="1"/>
  <c r="H91" i="9" s="1"/>
  <c r="H63" i="9"/>
  <c r="H24" i="9"/>
  <c r="H23" i="9" s="1"/>
  <c r="H22" i="9" s="1"/>
  <c r="H27" i="9"/>
  <c r="H90" i="9" l="1"/>
  <c r="H89" i="9" s="1"/>
  <c r="H88" i="9" s="1"/>
  <c r="H87" i="9"/>
  <c r="H18" i="9" s="1"/>
  <c r="H55" i="9" l="1"/>
  <c r="H54" i="9" s="1"/>
  <c r="H53" i="9" s="1"/>
  <c r="H52" i="9" s="1"/>
  <c r="H205" i="9"/>
  <c r="H201" i="9"/>
  <c r="H188" i="9"/>
  <c r="H15" i="9"/>
  <c r="H186" i="9"/>
  <c r="H169" i="9" s="1"/>
  <c r="H17" i="9" s="1"/>
  <c r="H16" i="9" s="1"/>
  <c r="H177" i="9"/>
  <c r="H174" i="9"/>
  <c r="H171" i="9"/>
  <c r="H122" i="9"/>
  <c r="H134" i="9"/>
  <c r="H107" i="9"/>
  <c r="H57" i="9"/>
  <c r="H168" i="9" l="1"/>
  <c r="H94" i="9"/>
  <c r="H204" i="9"/>
  <c r="H185" i="9"/>
  <c r="H154" i="9" l="1"/>
  <c r="H203" i="9"/>
  <c r="H184" i="9"/>
  <c r="H202" i="9" l="1"/>
  <c r="H183" i="9"/>
  <c r="H159" i="9"/>
  <c r="H200" i="9" l="1"/>
  <c r="H158" i="9"/>
  <c r="H182" i="9"/>
  <c r="H14" i="9" l="1"/>
  <c r="H13" i="9" s="1"/>
  <c r="H85" i="9"/>
  <c r="H199" i="9"/>
  <c r="H181" i="9"/>
  <c r="H157" i="9"/>
  <c r="H180" i="9" l="1"/>
</calcChain>
</file>

<file path=xl/sharedStrings.xml><?xml version="1.0" encoding="utf-8"?>
<sst xmlns="http://schemas.openxmlformats.org/spreadsheetml/2006/main" count="1220" uniqueCount="111">
  <si>
    <t>Наименование</t>
  </si>
  <si>
    <t>ГРБС</t>
  </si>
  <si>
    <t>РПр</t>
  </si>
  <si>
    <t>Пр</t>
  </si>
  <si>
    <t>ЦСт</t>
  </si>
  <si>
    <t>ВР</t>
  </si>
  <si>
    <t>Ист</t>
  </si>
  <si>
    <t>Итого:</t>
  </si>
  <si>
    <t>городские средства</t>
  </si>
  <si>
    <t>1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</si>
  <si>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</si>
  <si>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</si>
  <si>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</si>
  <si>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</si>
  <si>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</si>
  <si>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0500</t>
  </si>
  <si>
    <t>0502</t>
  </si>
  <si>
    <t>0700</t>
  </si>
  <si>
    <t>0701</t>
  </si>
  <si>
    <t>0702</t>
  </si>
  <si>
    <t>0400</t>
  </si>
  <si>
    <t>0409</t>
  </si>
  <si>
    <t>Капитальные вложения в объекты государственной (муниципальной) собственности</t>
  </si>
  <si>
    <t>Городские средства</t>
  </si>
  <si>
    <t>1070000000</t>
  </si>
  <si>
    <t>Единица измерения: тыс. руб.</t>
  </si>
  <si>
    <t>Cоздание новых мест в общеобразовательных организациях</t>
  </si>
  <si>
    <t>Управление строительства, дорожного хозяйства и благоустройства администрации города Орла</t>
  </si>
  <si>
    <t>888</t>
  </si>
  <si>
    <t>Капитальное строительство</t>
  </si>
  <si>
    <t>Национальный проект "Образование"</t>
  </si>
  <si>
    <t>Федеральный проект "Современная школа"</t>
  </si>
  <si>
    <t>Дорожное хозяйство (дорожные фонды)</t>
  </si>
  <si>
    <t>Коммунальное хозяйство</t>
  </si>
  <si>
    <t>Общее образование</t>
  </si>
  <si>
    <t>Дошкольное образование</t>
  </si>
  <si>
    <t>Проектирование объекта "Строительство здания начальной школы в составе МБОУ лицей № 40 в г. Орле"</t>
  </si>
  <si>
    <t>Проектирование строительства объекта "Школа в 795 квартале г. Орла"</t>
  </si>
  <si>
    <t>0000000000</t>
  </si>
  <si>
    <t>Областные средства</t>
  </si>
  <si>
    <t>2</t>
  </si>
  <si>
    <t>областные средства</t>
  </si>
  <si>
    <t>Массовый спорт</t>
  </si>
  <si>
    <t>1100</t>
  </si>
  <si>
    <t>1102</t>
  </si>
  <si>
    <t>Закупка и монтаж оборудования для создания "умных" спортивных площадок</t>
  </si>
  <si>
    <t>10700L7530</t>
  </si>
  <si>
    <t>"Модернизация очистных (МР № 13 "Московский")</t>
  </si>
  <si>
    <t>Реконструкция объекта: "Очистные сооружения канализации (ОСК) г. Орла, Орловский район, Платоновское сельское поселение, д. Вязки "Станция аэрации"</t>
  </si>
  <si>
    <t>Сумма</t>
  </si>
  <si>
    <t>0501</t>
  </si>
  <si>
    <t>Жилищное хозяйство</t>
  </si>
  <si>
    <t>1000098093</t>
  </si>
  <si>
    <t>к решению Орловского городского Совета народных депутатов</t>
  </si>
  <si>
    <t>2860000000</t>
  </si>
  <si>
    <t>35000S2310</t>
  </si>
  <si>
    <t>350F552430</t>
  </si>
  <si>
    <t>3500000000</t>
  </si>
  <si>
    <t>Областные  средства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</si>
  <si>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Болховская"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</si>
  <si>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Энергетиков"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</si>
  <si>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5-ой Орловской дивизии" 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</si>
  <si>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</si>
  <si>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"О бюджете города Орла на 2024 год и на плановый период 2025 и 2026 годов"</t>
  </si>
  <si>
    <t xml:space="preserve">Бюджетные инвестиции в объекты капитального строительства на 2024 год </t>
  </si>
  <si>
    <t>Проектирование реконструкции объекта "МБОУ - СОШ № 50 г. Орла"</t>
  </si>
  <si>
    <t>350F150210</t>
  </si>
  <si>
    <t>Проектирование строительства объекта "Детский сад (ясли) по пер. Керамический  в г. Орле"</t>
  </si>
  <si>
    <t>Начальник финансового управления администрации города Орла                                                                                                                                 Н.В. Зубцова</t>
  </si>
  <si>
    <t>3500097010</t>
  </si>
  <si>
    <t>350E000000</t>
  </si>
  <si>
    <t>350E100000</t>
  </si>
  <si>
    <t>350E155200</t>
  </si>
  <si>
    <t>Поправки</t>
  </si>
  <si>
    <t>Сумма с учетом поправок</t>
  </si>
  <si>
    <t>"О внесениии изменений в решение Орловского городского Совета народных депутатов</t>
  </si>
  <si>
    <t>"Приложение 13</t>
  </si>
  <si>
    <t xml:space="preserve">к решению Орловского городского Совета народных депутатов </t>
  </si>
  <si>
    <t>№ 47/0720-ГС от  22 декабря 2023 года</t>
  </si>
  <si>
    <t>Национальный проект "Безопасные и качественные автомобильные дороги"</t>
  </si>
  <si>
    <t>287R153890</t>
  </si>
  <si>
    <t>Федеральный проект "Дорожная сеть"</t>
  </si>
  <si>
    <t>Финансовое обеспечение дорожной деятельности-реконструкция "Красного моста" в городе Орле</t>
  </si>
  <si>
    <t>35000S0400</t>
  </si>
  <si>
    <t>Приложение 7</t>
  </si>
  <si>
    <t>35000S0420</t>
  </si>
  <si>
    <t>1000072650</t>
  </si>
  <si>
    <t>464</t>
  </si>
  <si>
    <t>35000S0480</t>
  </si>
  <si>
    <t>Субсидии на строительство и реконструкцию автомобильных дорог общего пользования местного значения</t>
  </si>
  <si>
    <t>350R153940</t>
  </si>
  <si>
    <r>
      <t xml:space="preserve">       </t>
    </r>
    <r>
      <rPr>
        <b/>
        <i/>
        <sz val="10"/>
        <rFont val="Arial"/>
        <family val="2"/>
        <charset val="204"/>
      </rPr>
      <t>Проектирование строительства объекта: "Линия искусственного электроосвещения по ул. Высоковольтная в городе Орле"</t>
    </r>
  </si>
  <si>
    <t xml:space="preserve">        Реконструкция "Красного моста" в городе Орле</t>
  </si>
  <si>
    <r>
      <t xml:space="preserve">      </t>
    </r>
    <r>
      <rPr>
        <b/>
        <i/>
        <sz val="10"/>
        <rFont val="Arial"/>
        <family val="2"/>
        <charset val="204"/>
      </rPr>
      <t xml:space="preserve"> Реконструкция объекта "Мост через реку Орлик в створе ул. Колхозная в г. Орле"</t>
    </r>
  </si>
  <si>
    <t xml:space="preserve">       Выполнение проектно-изыскательских работ по реконструкции объекта "Улица Авиационная на участке от Карачевского ш. до ул. Спивака в г. Орла"</t>
  </si>
  <si>
    <t xml:space="preserve">       Реконструкция объекта "Мост через реку Орлик в створе ул. Колхозная в г. Орле"</t>
  </si>
  <si>
    <t xml:space="preserve">       Cтроительства объекта "Улица Кузнецова на участке от Московского шоссе до ул. Раздольная в г. Орле"</t>
  </si>
  <si>
    <t xml:space="preserve">       Cтроительство объекта: "Улица Витольда Почернина на участке от ул. Зеленина в микрорайоне "Зареченский" г. Орла до ул. Царев Брод в п. Орлик Образцовского с/п Орловского района" </t>
  </si>
  <si>
    <t xml:space="preserve">      Строительство объекта "Улица Орловских партизан на участке от Московского шоссе до ул. Космонавтов в г. Орле, Орловская область, г. Орел, ул. Орловских партизан" - продолжение работ</t>
  </si>
  <si>
    <t xml:space="preserve">      Комплексное развитие территории жилой застройки квартала, ограниченного улицами Куйбышева, Цветаева, Наугорским шоссе и границей участка 57:25:0010301:1065 (сети водоснабжения, сети водоотведения, сети газоснабжения, электрические сети, сети ливневой канализации, капитальный ремонт автомобильной дороги)</t>
  </si>
  <si>
    <t xml:space="preserve">      Разработка проектно-сметной документации для строительства сетей водоотведения по улицам  Радужная, Турбина, Кривцова, Преображенского, Приокская, Пойменная и переулкам Пойменный, Приокский, Отрадный, Преображенского г. Орла</t>
  </si>
  <si>
    <t xml:space="preserve">      Строительство объекта "Улично-дорожная сеть (I этап строительства) и сети газораспределения для объектов индивидуальной жилой застройки в Северном районе г.Орла (территория, ограниченная ул. Михалицына, пер. Керамический, полосой отчуждения железной дороги и ул. Раздольная)" (сети газораспределения)</t>
  </si>
  <si>
    <t xml:space="preserve">      Строительство объекта "Блочная котельная по ул. Высоковольтная в городе Орле"</t>
  </si>
  <si>
    <t xml:space="preserve">      Строительство объекта "Улично-дорожная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Орла" (сети газораспределения)</t>
  </si>
  <si>
    <t xml:space="preserve">      Строительство участка сети водоотведения по ул. Кустова</t>
  </si>
  <si>
    <t xml:space="preserve">     Строительство объекта «Станция умягчения Окского ВЗУ» - продолжение работ</t>
  </si>
  <si>
    <t xml:space="preserve">      Строительство водопроводных сетей в районе земельных участков, предоставленных многодетным семьям, имеющих трех и более детей (район д. Овсянниково)</t>
  </si>
  <si>
    <t xml:space="preserve">      Мероприятия по строительству водовода от ул. Машиностроительной до Карачевского шоссе</t>
  </si>
  <si>
    <t xml:space="preserve">       Проектирование строительства объекта "Детский сад (ясли) по ул. Грановского в г. Орле"</t>
  </si>
  <si>
    <t xml:space="preserve">      Строительство объекта "Школа на 1225 учащихся по ул. Зеленина в г. Орле"</t>
  </si>
  <si>
    <t>№ 52/0785-ГС от 31 мая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</si>
</sst>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"/>
    <numFmt numFmtId="165" formatCode="#,##0.00000"/>
    <numFmt numFmtId="166" formatCode="#,##0.00000\ _₽;[Red]#,##0.00000\ _₽"/>
    <numFmt numFmtId="167" formatCode="#,##0.0\ _₽;[Red]#,##0.0\ _₽"/>
  </numFmts>
  <fonts count="18" x14ac:knownFonts="1">
    <font>
      <sz val="10"/>
      <name val="Arial Cyr"/>
      <charset val="204"/>
    </font>
    <font>
      <b/>
      <sz val="10"/>
      <name val="Arial Cyr"/>
      <charset val="204"/>
    </font>
    <font>
      <b/>
      <sz val="10"/>
      <name val="Arial Cyr"/>
      <family val="2"/>
      <charset val="204"/>
    </font>
    <font>
      <sz val="10"/>
      <color indexed="8"/>
      <name val="Arial"/>
      <family val="2"/>
    </font>
    <font>
      <sz val="10"/>
      <name val="Arial Cyr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 Cyr"/>
    </font>
    <font>
      <b/>
      <sz val="10"/>
      <color rgb="FF000000"/>
      <name val="Arial"/>
      <family val="2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 CYR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 Cyr"/>
      <family val="2"/>
      <charset val="204"/>
    </font>
    <font>
      <b/>
      <i/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CCFFF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164" fontId="5" fillId="0" borderId="6">
      <alignment horizontal="right" vertical="center"/>
    </xf>
    <xf numFmtId="164" fontId="5" fillId="0" borderId="6">
      <alignment horizontal="right" vertical="center"/>
    </xf>
    <xf numFmtId="0" fontId="3" fillId="0" borderId="0">
      <alignment horizontal="right" vertical="center" wrapText="1"/>
    </xf>
    <xf numFmtId="49" fontId="6" fillId="0" borderId="6">
      <alignment horizontal="center" vertical="center" wrapText="1"/>
    </xf>
    <xf numFmtId="1" fontId="7" fillId="0" borderId="6">
      <alignment horizontal="center" vertical="top" shrinkToFit="1"/>
    </xf>
    <xf numFmtId="49" fontId="8" fillId="0" borderId="6">
      <alignment horizontal="left" vertical="center" wrapText="1"/>
    </xf>
    <xf numFmtId="49" fontId="3" fillId="0" borderId="1">
      <alignment horizontal="left" vertical="center" wrapText="1"/>
    </xf>
    <xf numFmtId="49" fontId="5" fillId="0" borderId="6">
      <alignment horizontal="center" vertical="center" shrinkToFit="1"/>
    </xf>
    <xf numFmtId="49" fontId="5" fillId="0" borderId="6">
      <alignment horizontal="center" vertical="center" shrinkToFit="1"/>
    </xf>
    <xf numFmtId="0" fontId="9" fillId="0" borderId="0"/>
    <xf numFmtId="49" fontId="8" fillId="0" borderId="6">
      <alignment horizontal="center" vertical="center" shrinkToFit="1"/>
    </xf>
    <xf numFmtId="49" fontId="3" fillId="0" borderId="1">
      <alignment horizontal="center" vertical="center" shrinkToFit="1"/>
    </xf>
    <xf numFmtId="49" fontId="8" fillId="0" borderId="6">
      <alignment horizontal="center" vertical="center"/>
    </xf>
    <xf numFmtId="49" fontId="3" fillId="0" borderId="1">
      <alignment horizontal="center" vertical="center"/>
    </xf>
    <xf numFmtId="4" fontId="6" fillId="0" borderId="7">
      <alignment horizontal="right" vertical="center"/>
    </xf>
    <xf numFmtId="0" fontId="10" fillId="0" borderId="6">
      <alignment vertical="top" wrapText="1"/>
    </xf>
    <xf numFmtId="165" fontId="10" fillId="2" borderId="6">
      <alignment horizontal="right" vertical="top" shrinkToFit="1"/>
    </xf>
  </cellStyleXfs>
  <cellXfs count="98">
    <xf numFmtId="0" fontId="0" fillId="0" borderId="0" xfId="0"/>
    <xf numFmtId="0" fontId="4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4" fillId="3" borderId="0" xfId="0" applyFont="1" applyFill="1"/>
    <xf numFmtId="49" fontId="2" fillId="3" borderId="0" xfId="0" applyNumberFormat="1" applyFont="1" applyFill="1" applyAlignment="1">
      <alignment horizontal="center" vertical="center" wrapText="1"/>
    </xf>
    <xf numFmtId="49" fontId="13" fillId="3" borderId="2" xfId="0" applyNumberFormat="1" applyFont="1" applyFill="1" applyBorder="1" applyAlignment="1">
      <alignment horizontal="center" vertical="center" wrapText="1"/>
    </xf>
    <xf numFmtId="49" fontId="14" fillId="3" borderId="2" xfId="0" applyNumberFormat="1" applyFont="1" applyFill="1" applyBorder="1" applyAlignment="1">
      <alignment horizontal="center" vertical="center" wrapText="1"/>
    </xf>
    <xf numFmtId="49" fontId="14" fillId="3" borderId="3" xfId="0" applyNumberFormat="1" applyFont="1" applyFill="1" applyBorder="1" applyAlignment="1">
      <alignment horizontal="center" vertical="center" wrapText="1"/>
    </xf>
    <xf numFmtId="1" fontId="14" fillId="3" borderId="2" xfId="0" applyNumberFormat="1" applyFont="1" applyFill="1" applyBorder="1" applyAlignment="1">
      <alignment horizontal="left" vertical="center" wrapText="1"/>
    </xf>
    <xf numFmtId="1" fontId="13" fillId="3" borderId="2" xfId="0" applyNumberFormat="1" applyFont="1" applyFill="1" applyBorder="1" applyAlignment="1">
      <alignment horizontal="left" vertical="center" wrapText="1"/>
    </xf>
    <xf numFmtId="49" fontId="13" fillId="3" borderId="3" xfId="0" applyNumberFormat="1" applyFont="1" applyFill="1" applyBorder="1" applyAlignment="1">
      <alignment horizontal="center" vertical="center" wrapText="1"/>
    </xf>
    <xf numFmtId="1" fontId="11" fillId="3" borderId="0" xfId="0" applyNumberFormat="1" applyFont="1" applyFill="1" applyAlignment="1">
      <alignment vertical="center" wrapText="1"/>
    </xf>
    <xf numFmtId="49" fontId="11" fillId="3" borderId="0" xfId="0" applyNumberFormat="1" applyFont="1" applyFill="1" applyAlignment="1">
      <alignment wrapText="1"/>
    </xf>
    <xf numFmtId="164" fontId="11" fillId="3" borderId="0" xfId="0" applyNumberFormat="1" applyFont="1" applyFill="1" applyAlignment="1">
      <alignment horizontal="right"/>
    </xf>
    <xf numFmtId="2" fontId="14" fillId="3" borderId="2" xfId="0" applyNumberFormat="1" applyFont="1" applyFill="1" applyBorder="1" applyAlignment="1">
      <alignment horizontal="center" vertical="center"/>
    </xf>
    <xf numFmtId="4" fontId="13" fillId="3" borderId="6" xfId="4" applyNumberFormat="1" applyFont="1" applyFill="1" applyAlignment="1">
      <alignment horizontal="left" vertical="center" wrapText="1"/>
    </xf>
    <xf numFmtId="49" fontId="13" fillId="3" borderId="6" xfId="8" applyFont="1" applyFill="1">
      <alignment horizontal="center" vertical="center" shrinkToFit="1"/>
    </xf>
    <xf numFmtId="49" fontId="13" fillId="3" borderId="6" xfId="11" applyFont="1" applyFill="1" applyAlignment="1">
      <alignment horizontal="center" vertical="center"/>
    </xf>
    <xf numFmtId="49" fontId="13" fillId="3" borderId="7" xfId="8" applyFont="1" applyFill="1" applyBorder="1">
      <alignment horizontal="center" vertical="center" shrinkToFit="1"/>
    </xf>
    <xf numFmtId="49" fontId="13" fillId="3" borderId="6" xfId="4" applyFont="1" applyFill="1" applyAlignment="1">
      <alignment horizontal="left" vertical="center" wrapText="1"/>
    </xf>
    <xf numFmtId="49" fontId="13" fillId="3" borderId="7" xfId="11" applyFont="1" applyFill="1" applyBorder="1" applyAlignment="1">
      <alignment horizontal="center" vertical="center"/>
    </xf>
    <xf numFmtId="0" fontId="13" fillId="3" borderId="6" xfId="12" applyNumberFormat="1" applyFont="1" applyFill="1" applyBorder="1" applyAlignment="1"/>
    <xf numFmtId="0" fontId="13" fillId="3" borderId="7" xfId="12" applyNumberFormat="1" applyFont="1" applyFill="1" applyBorder="1" applyAlignment="1"/>
    <xf numFmtId="2" fontId="13" fillId="3" borderId="6" xfId="4" applyNumberFormat="1" applyFont="1" applyFill="1" applyAlignment="1">
      <alignment horizontal="left" vertical="center" wrapText="1"/>
    </xf>
    <xf numFmtId="49" fontId="13" fillId="3" borderId="9" xfId="8" applyFont="1" applyFill="1" applyBorder="1">
      <alignment horizontal="center" vertical="center" shrinkToFit="1"/>
    </xf>
    <xf numFmtId="49" fontId="13" fillId="3" borderId="2" xfId="11" applyFont="1" applyFill="1" applyBorder="1" applyAlignment="1">
      <alignment horizontal="center" vertical="center"/>
    </xf>
    <xf numFmtId="49" fontId="13" fillId="3" borderId="8" xfId="11" applyFont="1" applyFill="1" applyBorder="1" applyAlignment="1">
      <alignment horizontal="center" vertical="center"/>
    </xf>
    <xf numFmtId="2" fontId="14" fillId="3" borderId="2" xfId="3" applyNumberFormat="1" applyFont="1" applyFill="1" applyBorder="1" applyAlignment="1">
      <alignment horizontal="center" vertical="center" wrapText="1"/>
    </xf>
    <xf numFmtId="4" fontId="15" fillId="3" borderId="6" xfId="4" applyNumberFormat="1" applyFont="1" applyFill="1" applyAlignment="1">
      <alignment horizontal="left" vertical="center" wrapText="1"/>
    </xf>
    <xf numFmtId="0" fontId="13" fillId="3" borderId="2" xfId="12" applyNumberFormat="1" applyFont="1" applyFill="1" applyBorder="1" applyAlignment="1"/>
    <xf numFmtId="49" fontId="13" fillId="3" borderId="2" xfId="8" applyFont="1" applyFill="1" applyBorder="1">
      <alignment horizontal="center" vertical="center" shrinkToFit="1"/>
    </xf>
    <xf numFmtId="4" fontId="13" fillId="3" borderId="11" xfId="4" applyNumberFormat="1" applyFont="1" applyFill="1" applyBorder="1" applyAlignment="1">
      <alignment horizontal="left" vertical="center" wrapText="1"/>
    </xf>
    <xf numFmtId="49" fontId="13" fillId="3" borderId="11" xfId="8" applyFont="1" applyFill="1" applyBorder="1">
      <alignment horizontal="center" vertical="center" shrinkToFit="1"/>
    </xf>
    <xf numFmtId="49" fontId="13" fillId="3" borderId="11" xfId="11" applyFont="1" applyFill="1" applyBorder="1" applyAlignment="1">
      <alignment horizontal="center" vertical="center"/>
    </xf>
    <xf numFmtId="4" fontId="13" fillId="3" borderId="2" xfId="4" applyNumberFormat="1" applyFont="1" applyFill="1" applyBorder="1" applyAlignment="1">
      <alignment horizontal="left" vertical="center" wrapText="1"/>
    </xf>
    <xf numFmtId="49" fontId="14" fillId="4" borderId="10" xfId="8" applyFont="1" applyFill="1" applyBorder="1">
      <alignment horizontal="center" vertical="center" shrinkToFit="1"/>
    </xf>
    <xf numFmtId="49" fontId="14" fillId="4" borderId="10" xfId="11" applyFont="1" applyFill="1" applyBorder="1" applyAlignment="1">
      <alignment horizontal="center" vertical="center"/>
    </xf>
    <xf numFmtId="0" fontId="14" fillId="4" borderId="10" xfId="12" applyNumberFormat="1" applyFont="1" applyFill="1" applyBorder="1" applyAlignment="1"/>
    <xf numFmtId="0" fontId="14" fillId="4" borderId="8" xfId="12" applyNumberFormat="1" applyFont="1" applyFill="1" applyBorder="1" applyAlignment="1"/>
    <xf numFmtId="0" fontId="1" fillId="4" borderId="0" xfId="0" applyFont="1" applyFill="1" applyAlignment="1">
      <alignment horizontal="center" vertical="center"/>
    </xf>
    <xf numFmtId="49" fontId="13" fillId="4" borderId="6" xfId="8" applyFont="1" applyFill="1">
      <alignment horizontal="center" vertical="center" shrinkToFit="1"/>
    </xf>
    <xf numFmtId="49" fontId="13" fillId="4" borderId="6" xfId="11" applyFont="1" applyFill="1" applyAlignment="1">
      <alignment horizontal="center" vertical="center"/>
    </xf>
    <xf numFmtId="0" fontId="14" fillId="4" borderId="6" xfId="12" applyNumberFormat="1" applyFont="1" applyFill="1" applyBorder="1" applyAlignment="1"/>
    <xf numFmtId="49" fontId="13" fillId="4" borderId="7" xfId="8" applyFont="1" applyFill="1" applyBorder="1">
      <alignment horizontal="center" vertical="center" shrinkToFit="1"/>
    </xf>
    <xf numFmtId="49" fontId="13" fillId="0" borderId="6" xfId="8" applyFont="1">
      <alignment horizontal="center" vertical="center" shrinkToFit="1"/>
    </xf>
    <xf numFmtId="49" fontId="13" fillId="0" borderId="6" xfId="11" applyFont="1" applyAlignment="1">
      <alignment horizontal="center" vertical="center"/>
    </xf>
    <xf numFmtId="49" fontId="13" fillId="0" borderId="7" xfId="11" applyFont="1" applyBorder="1" applyAlignment="1">
      <alignment horizontal="center" vertical="center"/>
    </xf>
    <xf numFmtId="49" fontId="14" fillId="4" borderId="6" xfId="8" applyFont="1" applyFill="1">
      <alignment horizontal="center" vertical="center" shrinkToFit="1"/>
    </xf>
    <xf numFmtId="49" fontId="14" fillId="4" borderId="6" xfId="11" applyFont="1" applyFill="1" applyAlignment="1">
      <alignment horizontal="center" vertical="center"/>
    </xf>
    <xf numFmtId="49" fontId="14" fillId="4" borderId="7" xfId="8" applyFont="1" applyFill="1" applyBorder="1">
      <alignment horizontal="center" vertical="center" shrinkToFit="1"/>
    </xf>
    <xf numFmtId="0" fontId="14" fillId="4" borderId="7" xfId="12" applyNumberFormat="1" applyFont="1" applyFill="1" applyBorder="1" applyAlignment="1"/>
    <xf numFmtId="0" fontId="1" fillId="4" borderId="0" xfId="0" applyFont="1" applyFill="1"/>
    <xf numFmtId="0" fontId="4" fillId="4" borderId="0" xfId="0" applyFont="1" applyFill="1"/>
    <xf numFmtId="49" fontId="14" fillId="5" borderId="2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 wrapText="1"/>
    </xf>
    <xf numFmtId="166" fontId="13" fillId="0" borderId="0" xfId="1" applyNumberFormat="1" applyFont="1" applyBorder="1">
      <alignment horizontal="right" vertical="center"/>
    </xf>
    <xf numFmtId="49" fontId="13" fillId="0" borderId="0" xfId="8" applyFont="1" applyBorder="1">
      <alignment horizontal="center" vertical="center" shrinkToFit="1"/>
    </xf>
    <xf numFmtId="49" fontId="13" fillId="0" borderId="0" xfId="11" applyFont="1" applyBorder="1" applyAlignment="1">
      <alignment horizontal="center" vertical="center"/>
    </xf>
    <xf numFmtId="167" fontId="14" fillId="4" borderId="2" xfId="1" applyNumberFormat="1" applyFont="1" applyFill="1" applyBorder="1">
      <alignment horizontal="right" vertical="center"/>
    </xf>
    <xf numFmtId="167" fontId="13" fillId="4" borderId="2" xfId="1" applyNumberFormat="1" applyFont="1" applyFill="1" applyBorder="1">
      <alignment horizontal="right" vertical="center"/>
    </xf>
    <xf numFmtId="167" fontId="13" fillId="0" borderId="2" xfId="1" applyNumberFormat="1" applyFont="1" applyBorder="1">
      <alignment horizontal="right" vertical="center"/>
    </xf>
    <xf numFmtId="167" fontId="13" fillId="3" borderId="2" xfId="1" applyNumberFormat="1" applyFont="1" applyFill="1" applyBorder="1">
      <alignment horizontal="right" vertical="center"/>
    </xf>
    <xf numFmtId="167" fontId="13" fillId="3" borderId="5" xfId="1" applyNumberFormat="1" applyFont="1" applyFill="1" applyBorder="1">
      <alignment horizontal="right" vertical="center"/>
    </xf>
    <xf numFmtId="167" fontId="13" fillId="3" borderId="12" xfId="1" applyNumberFormat="1" applyFont="1" applyFill="1" applyBorder="1">
      <alignment horizontal="right" vertical="center"/>
    </xf>
    <xf numFmtId="49" fontId="13" fillId="0" borderId="7" xfId="8" applyFont="1" applyBorder="1">
      <alignment horizontal="center" vertical="center" shrinkToFit="1"/>
    </xf>
    <xf numFmtId="0" fontId="13" fillId="0" borderId="0" xfId="0" applyFont="1" applyBorder="1"/>
    <xf numFmtId="0" fontId="13" fillId="0" borderId="0" xfId="0" applyFont="1" applyFill="1" applyBorder="1" applyAlignment="1">
      <alignment vertical="top"/>
    </xf>
    <xf numFmtId="0" fontId="1" fillId="3" borderId="0" xfId="0" applyFont="1" applyFill="1"/>
    <xf numFmtId="4" fontId="13" fillId="3" borderId="0" xfId="4" applyNumberFormat="1" applyFont="1" applyFill="1" applyBorder="1" applyAlignment="1">
      <alignment horizontal="left" vertical="center" wrapText="1"/>
    </xf>
    <xf numFmtId="49" fontId="14" fillId="4" borderId="10" xfId="8" applyFont="1" applyFill="1" applyBorder="1" applyAlignment="1">
      <alignment horizontal="left" vertical="center" shrinkToFit="1"/>
    </xf>
    <xf numFmtId="49" fontId="13" fillId="4" borderId="6" xfId="8" applyFont="1" applyFill="1" applyAlignment="1">
      <alignment horizontal="left" vertical="center" shrinkToFit="1"/>
    </xf>
    <xf numFmtId="49" fontId="14" fillId="4" borderId="6" xfId="8" applyFont="1" applyFill="1" applyAlignment="1">
      <alignment horizontal="left" vertical="center" shrinkToFit="1"/>
    </xf>
    <xf numFmtId="4" fontId="14" fillId="0" borderId="0" xfId="4" applyNumberFormat="1" applyFont="1" applyBorder="1" applyAlignment="1">
      <alignment horizontal="left" vertical="center" wrapText="1"/>
    </xf>
    <xf numFmtId="0" fontId="16" fillId="0" borderId="0" xfId="0" applyFont="1" applyBorder="1" applyAlignment="1"/>
    <xf numFmtId="0" fontId="13" fillId="0" borderId="0" xfId="0" applyFont="1" applyBorder="1" applyAlignment="1"/>
    <xf numFmtId="0" fontId="16" fillId="3" borderId="0" xfId="0" applyFont="1" applyFill="1" applyBorder="1" applyAlignment="1"/>
    <xf numFmtId="164" fontId="13" fillId="3" borderId="2" xfId="1" applyNumberFormat="1" applyFont="1" applyFill="1" applyBorder="1">
      <alignment horizontal="right" vertical="center"/>
    </xf>
    <xf numFmtId="164" fontId="14" fillId="5" borderId="2" xfId="0" applyNumberFormat="1" applyFont="1" applyFill="1" applyBorder="1" applyAlignment="1">
      <alignment horizontal="right" vertical="center" shrinkToFit="1"/>
    </xf>
    <xf numFmtId="164" fontId="13" fillId="3" borderId="2" xfId="0" applyNumberFormat="1" applyFont="1" applyFill="1" applyBorder="1" applyAlignment="1">
      <alignment horizontal="right" vertical="center" shrinkToFit="1"/>
    </xf>
    <xf numFmtId="164" fontId="14" fillId="4" borderId="2" xfId="1" applyNumberFormat="1" applyFont="1" applyFill="1" applyBorder="1">
      <alignment horizontal="right" vertical="center"/>
    </xf>
    <xf numFmtId="164" fontId="13" fillId="4" borderId="2" xfId="1" applyNumberFormat="1" applyFont="1" applyFill="1" applyBorder="1">
      <alignment horizontal="right" vertical="center"/>
    </xf>
    <xf numFmtId="164" fontId="13" fillId="0" borderId="2" xfId="1" applyNumberFormat="1" applyFont="1" applyFill="1" applyBorder="1">
      <alignment horizontal="right" vertical="center"/>
    </xf>
    <xf numFmtId="164" fontId="13" fillId="0" borderId="2" xfId="1" applyNumberFormat="1" applyFont="1" applyBorder="1">
      <alignment horizontal="right" vertical="center"/>
    </xf>
    <xf numFmtId="164" fontId="13" fillId="3" borderId="2" xfId="8" applyNumberFormat="1" applyFont="1" applyFill="1" applyBorder="1" applyAlignment="1">
      <alignment horizontal="right" vertical="center" shrinkToFit="1"/>
    </xf>
    <xf numFmtId="164" fontId="13" fillId="3" borderId="5" xfId="1" applyNumberFormat="1" applyFont="1" applyFill="1" applyBorder="1">
      <alignment horizontal="right" vertical="center"/>
    </xf>
    <xf numFmtId="164" fontId="13" fillId="3" borderId="3" xfId="1" applyNumberFormat="1" applyFont="1" applyFill="1" applyBorder="1">
      <alignment horizontal="right" vertical="center"/>
    </xf>
    <xf numFmtId="164" fontId="13" fillId="3" borderId="12" xfId="1" applyNumberFormat="1" applyFont="1" applyFill="1" applyBorder="1">
      <alignment horizontal="right" vertical="center"/>
    </xf>
    <xf numFmtId="4" fontId="17" fillId="3" borderId="6" xfId="4" applyNumberFormat="1" applyFont="1" applyFill="1" applyAlignment="1">
      <alignment horizontal="left" vertical="center" wrapText="1"/>
    </xf>
    <xf numFmtId="49" fontId="17" fillId="3" borderId="6" xfId="4" applyFont="1" applyFill="1" applyAlignment="1">
      <alignment horizontal="left" vertical="center" wrapText="1"/>
    </xf>
    <xf numFmtId="4" fontId="17" fillId="3" borderId="2" xfId="4" applyNumberFormat="1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right"/>
    </xf>
    <xf numFmtId="49" fontId="12" fillId="3" borderId="0" xfId="0" applyNumberFormat="1" applyFont="1" applyFill="1" applyAlignment="1">
      <alignment horizontal="center" vertical="center" wrapText="1"/>
    </xf>
    <xf numFmtId="4" fontId="14" fillId="0" borderId="0" xfId="4" applyNumberFormat="1" applyFont="1" applyBorder="1" applyAlignment="1">
      <alignment horizontal="left" vertical="center" wrapText="1"/>
    </xf>
    <xf numFmtId="49" fontId="11" fillId="3" borderId="4" xfId="0" applyNumberFormat="1" applyFont="1" applyFill="1" applyBorder="1" applyAlignment="1">
      <alignment horizontal="right" vertical="center" wrapText="1"/>
    </xf>
    <xf numFmtId="0" fontId="16" fillId="0" borderId="0" xfId="0" applyFont="1" applyBorder="1" applyAlignment="1">
      <alignment horizontal="right"/>
    </xf>
    <xf numFmtId="0" fontId="13" fillId="0" borderId="0" xfId="0" applyFont="1" applyBorder="1" applyAlignment="1">
      <alignment horizontal="right"/>
    </xf>
  </cellXfs>
  <cellStyles count="18">
    <cellStyle name="st25" xfId="17"/>
    <cellStyle name="st34" xfId="1"/>
    <cellStyle name="st36" xfId="2"/>
    <cellStyle name="xl22" xfId="3"/>
    <cellStyle name="xl25" xfId="4"/>
    <cellStyle name="xl26" xfId="5"/>
    <cellStyle name="xl27" xfId="6"/>
    <cellStyle name="xl28" xfId="7"/>
    <cellStyle name="xl29" xfId="8"/>
    <cellStyle name="xl30" xfId="9"/>
    <cellStyle name="xl31" xfId="10"/>
    <cellStyle name="xl32" xfId="11"/>
    <cellStyle name="xl33" xfId="12"/>
    <cellStyle name="xl36" xfId="13"/>
    <cellStyle name="xl37" xfId="14"/>
    <cellStyle name="xl42" xfId="15"/>
    <cellStyle name="xl61" xfId="16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9"/>
  <sheetViews>
    <sheetView tabSelected="1" view="pageBreakPreview" zoomScaleSheetLayoutView="100" workbookViewId="0">
      <selection activeCell="A5" sqref="A5:J5"/>
    </sheetView>
  </sheetViews>
  <sheetFormatPr defaultColWidth="9.140625" defaultRowHeight="14.25" x14ac:dyDescent="0.2"/>
  <cols>
    <col min="1" max="1" width="81.28515625" style="11" customWidth="1"/>
    <col min="2" max="2" width="8.5703125" style="12" customWidth="1"/>
    <col min="3" max="3" width="9" style="12" customWidth="1"/>
    <col min="4" max="4" width="7.42578125" style="12" customWidth="1"/>
    <col min="5" max="5" width="13.28515625" style="12" customWidth="1"/>
    <col min="6" max="6" width="6.85546875" style="12" customWidth="1"/>
    <col min="7" max="7" width="7.7109375" style="12" customWidth="1"/>
    <col min="8" max="10" width="17.42578125" style="13" customWidth="1"/>
    <col min="11" max="16384" width="9.140625" style="3"/>
  </cols>
  <sheetData>
    <row r="1" spans="1:11" s="67" customFormat="1" ht="15" customHeight="1" x14ac:dyDescent="0.2">
      <c r="A1" s="96" t="s">
        <v>84</v>
      </c>
      <c r="B1" s="96"/>
      <c r="C1" s="96"/>
      <c r="D1" s="96"/>
      <c r="E1" s="96"/>
      <c r="F1" s="96"/>
      <c r="G1" s="96"/>
      <c r="H1" s="96"/>
      <c r="I1" s="96"/>
      <c r="J1" s="96"/>
      <c r="K1" s="75"/>
    </row>
    <row r="2" spans="1:11" s="67" customFormat="1" ht="15" customHeight="1" x14ac:dyDescent="0.2">
      <c r="A2" s="96" t="s">
        <v>53</v>
      </c>
      <c r="B2" s="96"/>
      <c r="C2" s="96"/>
      <c r="D2" s="96"/>
      <c r="E2" s="96"/>
      <c r="F2" s="96"/>
      <c r="G2" s="96"/>
      <c r="H2" s="96"/>
      <c r="I2" s="96"/>
      <c r="J2" s="96"/>
      <c r="K2" s="75"/>
    </row>
    <row r="3" spans="1:11" s="67" customFormat="1" ht="15" customHeight="1" x14ac:dyDescent="0.2">
      <c r="A3" s="96" t="s">
        <v>75</v>
      </c>
      <c r="B3" s="96"/>
      <c r="C3" s="96"/>
      <c r="D3" s="96"/>
      <c r="E3" s="96"/>
      <c r="F3" s="96"/>
      <c r="G3" s="96"/>
      <c r="H3" s="96"/>
      <c r="I3" s="96"/>
      <c r="J3" s="96"/>
      <c r="K3" s="75"/>
    </row>
    <row r="4" spans="1:11" s="68" customFormat="1" ht="15" customHeight="1" x14ac:dyDescent="0.2">
      <c r="A4" s="96" t="s">
        <v>63</v>
      </c>
      <c r="B4" s="96"/>
      <c r="C4" s="96"/>
      <c r="D4" s="96"/>
      <c r="E4" s="96"/>
      <c r="F4" s="96"/>
      <c r="G4" s="96"/>
      <c r="H4" s="96"/>
      <c r="I4" s="96"/>
      <c r="J4" s="96"/>
      <c r="K4" s="75"/>
    </row>
    <row r="5" spans="1:11" s="68" customFormat="1" ht="15" customHeight="1" x14ac:dyDescent="0.2">
      <c r="A5" s="96" t="s">
        <v>110</v>
      </c>
      <c r="B5" s="96"/>
      <c r="C5" s="96"/>
      <c r="D5" s="96"/>
      <c r="E5" s="96"/>
      <c r="F5" s="96"/>
      <c r="G5" s="96"/>
      <c r="H5" s="96"/>
      <c r="I5" s="96"/>
      <c r="J5" s="96"/>
      <c r="K5" s="75"/>
    </row>
    <row r="6" spans="1:11" s="67" customFormat="1" ht="15" customHeight="1" x14ac:dyDescent="0.2">
      <c r="A6" s="96" t="s">
        <v>76</v>
      </c>
      <c r="B6" s="96"/>
      <c r="C6" s="96"/>
      <c r="D6" s="96"/>
      <c r="E6" s="96"/>
      <c r="F6" s="96"/>
      <c r="G6" s="96"/>
      <c r="H6" s="96"/>
      <c r="I6" s="96"/>
      <c r="J6" s="96"/>
      <c r="K6" s="75"/>
    </row>
    <row r="7" spans="1:11" s="67" customFormat="1" ht="15" customHeight="1" x14ac:dyDescent="0.2">
      <c r="A7" s="96" t="s">
        <v>77</v>
      </c>
      <c r="B7" s="96"/>
      <c r="C7" s="96"/>
      <c r="D7" s="96"/>
      <c r="E7" s="96"/>
      <c r="F7" s="96"/>
      <c r="G7" s="96"/>
      <c r="H7" s="96"/>
      <c r="I7" s="96"/>
      <c r="J7" s="96"/>
      <c r="K7" s="75"/>
    </row>
    <row r="8" spans="1:11" s="67" customFormat="1" ht="15" customHeight="1" x14ac:dyDescent="0.2">
      <c r="A8" s="97" t="s">
        <v>63</v>
      </c>
      <c r="B8" s="97"/>
      <c r="C8" s="97"/>
      <c r="D8" s="97"/>
      <c r="E8" s="97"/>
      <c r="F8" s="97"/>
      <c r="G8" s="97"/>
      <c r="H8" s="97"/>
      <c r="I8" s="97"/>
      <c r="J8" s="97"/>
      <c r="K8" s="76"/>
    </row>
    <row r="9" spans="1:11" s="68" customFormat="1" ht="12" customHeight="1" x14ac:dyDescent="0.2">
      <c r="A9" s="92" t="s">
        <v>78</v>
      </c>
      <c r="B9" s="92"/>
      <c r="C9" s="92"/>
      <c r="D9" s="92"/>
      <c r="E9" s="92"/>
      <c r="F9" s="92"/>
      <c r="G9" s="92"/>
      <c r="H9" s="92"/>
      <c r="I9" s="92"/>
      <c r="J9" s="92"/>
      <c r="K9" s="77"/>
    </row>
    <row r="10" spans="1:11" s="4" customFormat="1" ht="33" customHeight="1" x14ac:dyDescent="0.2">
      <c r="A10" s="93" t="s">
        <v>64</v>
      </c>
      <c r="B10" s="93"/>
      <c r="C10" s="93"/>
      <c r="D10" s="93"/>
      <c r="E10" s="93"/>
      <c r="F10" s="93"/>
      <c r="G10" s="93"/>
      <c r="H10" s="93"/>
      <c r="I10" s="93"/>
      <c r="J10" s="93"/>
    </row>
    <row r="11" spans="1:11" s="4" customFormat="1" ht="23.25" customHeight="1" x14ac:dyDescent="0.2">
      <c r="A11" s="95" t="s">
        <v>25</v>
      </c>
      <c r="B11" s="95"/>
      <c r="C11" s="95"/>
      <c r="D11" s="95"/>
      <c r="E11" s="95"/>
      <c r="F11" s="95"/>
      <c r="G11" s="95"/>
      <c r="H11" s="95"/>
      <c r="I11" s="95"/>
      <c r="J11" s="95"/>
    </row>
    <row r="12" spans="1:11" s="1" customFormat="1" ht="50.45" customHeight="1" x14ac:dyDescent="0.2">
      <c r="A12" s="27" t="s">
        <v>0</v>
      </c>
      <c r="B12" s="6" t="s">
        <v>1</v>
      </c>
      <c r="C12" s="6" t="s">
        <v>2</v>
      </c>
      <c r="D12" s="6" t="s">
        <v>3</v>
      </c>
      <c r="E12" s="6" t="s">
        <v>4</v>
      </c>
      <c r="F12" s="6" t="s">
        <v>5</v>
      </c>
      <c r="G12" s="14" t="s">
        <v>6</v>
      </c>
      <c r="H12" s="56" t="s">
        <v>49</v>
      </c>
      <c r="I12" s="56" t="s">
        <v>73</v>
      </c>
      <c r="J12" s="56" t="s">
        <v>74</v>
      </c>
    </row>
    <row r="13" spans="1:11" s="55" customFormat="1" ht="18.75" customHeight="1" x14ac:dyDescent="0.2">
      <c r="A13" s="53" t="s">
        <v>7</v>
      </c>
      <c r="B13" s="53"/>
      <c r="C13" s="53"/>
      <c r="D13" s="53"/>
      <c r="E13" s="53"/>
      <c r="F13" s="53"/>
      <c r="G13" s="54"/>
      <c r="H13" s="79">
        <f>H14+H15</f>
        <v>1148238.4374599999</v>
      </c>
      <c r="I13" s="79">
        <f>I14+I15</f>
        <v>600</v>
      </c>
      <c r="J13" s="79">
        <f>J14+J15</f>
        <v>1148838.4374599999</v>
      </c>
    </row>
    <row r="14" spans="1:11" s="55" customFormat="1" ht="18.75" customHeight="1" x14ac:dyDescent="0.2">
      <c r="A14" s="53" t="s">
        <v>8</v>
      </c>
      <c r="B14" s="53" t="s">
        <v>9</v>
      </c>
      <c r="C14" s="53"/>
      <c r="D14" s="53"/>
      <c r="E14" s="53"/>
      <c r="F14" s="53"/>
      <c r="G14" s="54"/>
      <c r="H14" s="79">
        <f>H20+H95+H155+H169+H200</f>
        <v>74890.2</v>
      </c>
      <c r="I14" s="79">
        <f>I20+I95+I155+I169+I200</f>
        <v>600</v>
      </c>
      <c r="J14" s="79">
        <f>J20+J95+J155+J169+J200</f>
        <v>75490.2</v>
      </c>
    </row>
    <row r="15" spans="1:11" s="55" customFormat="1" ht="18.75" customHeight="1" x14ac:dyDescent="0.2">
      <c r="A15" s="53" t="s">
        <v>41</v>
      </c>
      <c r="B15" s="53" t="s">
        <v>40</v>
      </c>
      <c r="C15" s="53"/>
      <c r="D15" s="53"/>
      <c r="E15" s="53"/>
      <c r="F15" s="53"/>
      <c r="G15" s="54"/>
      <c r="H15" s="79">
        <f>H21+H96+H156+H170+H201+H87</f>
        <v>1073348.23746</v>
      </c>
      <c r="I15" s="79">
        <f>I21+I96+I156+I170+I201+I87</f>
        <v>0</v>
      </c>
      <c r="J15" s="79">
        <f>J21+J96+J156+J170+J201+J87</f>
        <v>1073348.23746</v>
      </c>
    </row>
    <row r="16" spans="1:11" s="2" customFormat="1" ht="25.5" x14ac:dyDescent="0.2">
      <c r="A16" s="8" t="s">
        <v>27</v>
      </c>
      <c r="B16" s="6" t="s">
        <v>28</v>
      </c>
      <c r="C16" s="6"/>
      <c r="D16" s="6"/>
      <c r="E16" s="6"/>
      <c r="F16" s="6"/>
      <c r="G16" s="7"/>
      <c r="H16" s="80">
        <f>H17+H18</f>
        <v>1148238.4374599999</v>
      </c>
      <c r="I16" s="80">
        <f>I17+I18</f>
        <v>600</v>
      </c>
      <c r="J16" s="80">
        <f>J17+J18</f>
        <v>1148838.4374599999</v>
      </c>
    </row>
    <row r="17" spans="1:10" s="2" customFormat="1" ht="12.75" x14ac:dyDescent="0.2">
      <c r="A17" s="9" t="s">
        <v>23</v>
      </c>
      <c r="B17" s="5" t="s">
        <v>9</v>
      </c>
      <c r="C17" s="5"/>
      <c r="D17" s="5"/>
      <c r="E17" s="5"/>
      <c r="F17" s="5"/>
      <c r="G17" s="10"/>
      <c r="H17" s="80">
        <f>H20+H86+H95+H155+H169</f>
        <v>74890.2</v>
      </c>
      <c r="I17" s="80">
        <f t="shared" ref="I17:J17" si="0">I20+I86+I95+I155+I169</f>
        <v>600</v>
      </c>
      <c r="J17" s="80">
        <f t="shared" si="0"/>
        <v>75490.2</v>
      </c>
    </row>
    <row r="18" spans="1:10" s="2" customFormat="1" ht="12.75" x14ac:dyDescent="0.2">
      <c r="A18" s="9" t="s">
        <v>39</v>
      </c>
      <c r="B18" s="5" t="s">
        <v>40</v>
      </c>
      <c r="C18" s="5"/>
      <c r="D18" s="5"/>
      <c r="E18" s="5"/>
      <c r="F18" s="5"/>
      <c r="G18" s="5"/>
      <c r="H18" s="80">
        <f>H21+H87+H96+H170</f>
        <v>1073348.23746</v>
      </c>
      <c r="I18" s="80">
        <f t="shared" ref="I18:J18" si="1">I21+I87+I96+I170</f>
        <v>0</v>
      </c>
      <c r="J18" s="80">
        <f t="shared" si="1"/>
        <v>1073348.23746</v>
      </c>
    </row>
    <row r="19" spans="1:10" s="39" customFormat="1" ht="12.75" x14ac:dyDescent="0.2">
      <c r="A19" s="71" t="s">
        <v>32</v>
      </c>
      <c r="B19" s="35" t="s">
        <v>28</v>
      </c>
      <c r="C19" s="36" t="s">
        <v>20</v>
      </c>
      <c r="D19" s="36" t="s">
        <v>21</v>
      </c>
      <c r="E19" s="35"/>
      <c r="F19" s="37"/>
      <c r="G19" s="38"/>
      <c r="H19" s="81">
        <f>H20+H21</f>
        <v>242857.86983000001</v>
      </c>
      <c r="I19" s="81">
        <f>I20+I21</f>
        <v>0</v>
      </c>
      <c r="J19" s="81">
        <f t="shared" ref="J19" si="2">J20+J21</f>
        <v>242857.86983000001</v>
      </c>
    </row>
    <row r="20" spans="1:10" s="39" customFormat="1" ht="12.75" x14ac:dyDescent="0.2">
      <c r="A20" s="72" t="s">
        <v>23</v>
      </c>
      <c r="B20" s="40" t="s">
        <v>28</v>
      </c>
      <c r="C20" s="41" t="s">
        <v>20</v>
      </c>
      <c r="D20" s="41" t="s">
        <v>21</v>
      </c>
      <c r="E20" s="40" t="s">
        <v>38</v>
      </c>
      <c r="F20" s="42"/>
      <c r="G20" s="43">
        <v>1</v>
      </c>
      <c r="H20" s="82">
        <f>H56+H26+H77+H37+H44+H50+H83+H47+H69</f>
        <v>6364.2</v>
      </c>
      <c r="I20" s="82">
        <f>I56+I26+I77+I37+I44+I50+I83+I47+I69</f>
        <v>0</v>
      </c>
      <c r="J20" s="82">
        <f>J56+J26+J77+J37+J44+J50+J83+J47+J69</f>
        <v>6364.2</v>
      </c>
    </row>
    <row r="21" spans="1:10" s="39" customFormat="1" ht="12.75" x14ac:dyDescent="0.2">
      <c r="A21" s="72" t="s">
        <v>39</v>
      </c>
      <c r="B21" s="40" t="s">
        <v>28</v>
      </c>
      <c r="C21" s="41" t="s">
        <v>20</v>
      </c>
      <c r="D21" s="41" t="s">
        <v>21</v>
      </c>
      <c r="E21" s="40" t="s">
        <v>38</v>
      </c>
      <c r="F21" s="42"/>
      <c r="G21" s="43" t="s">
        <v>40</v>
      </c>
      <c r="H21" s="82">
        <f>H81+H38+H45+H51+H84+H48+H70</f>
        <v>236493.66983</v>
      </c>
      <c r="I21" s="82">
        <f>I81+I38+I45+I51+I84+I48+I70</f>
        <v>0</v>
      </c>
      <c r="J21" s="82">
        <f>J81+J38+J45+J51+J84+J48+J70</f>
        <v>236493.66983</v>
      </c>
    </row>
    <row r="22" spans="1:10" s="2" customFormat="1" ht="38.25" x14ac:dyDescent="0.2">
      <c r="A22" s="19" t="s">
        <v>62</v>
      </c>
      <c r="B22" s="16" t="s">
        <v>28</v>
      </c>
      <c r="C22" s="17" t="s">
        <v>20</v>
      </c>
      <c r="D22" s="17" t="s">
        <v>21</v>
      </c>
      <c r="E22" s="16" t="s">
        <v>54</v>
      </c>
      <c r="F22" s="21"/>
      <c r="G22" s="22"/>
      <c r="H22" s="83">
        <f>H23</f>
        <v>600</v>
      </c>
      <c r="I22" s="83">
        <f t="shared" ref="I22:J23" si="3">I23</f>
        <v>0</v>
      </c>
      <c r="J22" s="83">
        <f t="shared" si="3"/>
        <v>600</v>
      </c>
    </row>
    <row r="23" spans="1:10" s="2" customFormat="1" ht="12.75" x14ac:dyDescent="0.2">
      <c r="A23" s="19" t="s">
        <v>22</v>
      </c>
      <c r="B23" s="16" t="s">
        <v>28</v>
      </c>
      <c r="C23" s="17" t="s">
        <v>20</v>
      </c>
      <c r="D23" s="17" t="s">
        <v>21</v>
      </c>
      <c r="E23" s="16" t="s">
        <v>54</v>
      </c>
      <c r="F23" s="16" t="s">
        <v>10</v>
      </c>
      <c r="G23" s="20"/>
      <c r="H23" s="83">
        <f>H24</f>
        <v>600</v>
      </c>
      <c r="I23" s="83">
        <f t="shared" si="3"/>
        <v>0</v>
      </c>
      <c r="J23" s="83">
        <f t="shared" si="3"/>
        <v>600</v>
      </c>
    </row>
    <row r="24" spans="1:10" s="2" customFormat="1" ht="12.75" x14ac:dyDescent="0.2">
      <c r="A24" s="19" t="s">
        <v>11</v>
      </c>
      <c r="B24" s="16" t="s">
        <v>28</v>
      </c>
      <c r="C24" s="17" t="s">
        <v>20</v>
      </c>
      <c r="D24" s="17" t="s">
        <v>21</v>
      </c>
      <c r="E24" s="16" t="s">
        <v>54</v>
      </c>
      <c r="F24" s="16" t="s">
        <v>12</v>
      </c>
      <c r="G24" s="20"/>
      <c r="H24" s="83">
        <f t="shared" ref="H24:J24" si="4">H25</f>
        <v>600</v>
      </c>
      <c r="I24" s="83">
        <f t="shared" si="4"/>
        <v>0</v>
      </c>
      <c r="J24" s="83">
        <f t="shared" si="4"/>
        <v>600</v>
      </c>
    </row>
    <row r="25" spans="1:10" s="2" customFormat="1" ht="25.5" x14ac:dyDescent="0.2">
      <c r="A25" s="19" t="s">
        <v>13</v>
      </c>
      <c r="B25" s="16" t="s">
        <v>28</v>
      </c>
      <c r="C25" s="17" t="s">
        <v>20</v>
      </c>
      <c r="D25" s="17" t="s">
        <v>21</v>
      </c>
      <c r="E25" s="16" t="s">
        <v>54</v>
      </c>
      <c r="F25" s="16" t="s">
        <v>14</v>
      </c>
      <c r="G25" s="20"/>
      <c r="H25" s="83">
        <f>H28</f>
        <v>600</v>
      </c>
      <c r="I25" s="83">
        <f t="shared" ref="I25:J25" si="5">I28</f>
        <v>0</v>
      </c>
      <c r="J25" s="83">
        <f t="shared" si="5"/>
        <v>600</v>
      </c>
    </row>
    <row r="26" spans="1:10" s="2" customFormat="1" ht="12.75" x14ac:dyDescent="0.2">
      <c r="A26" s="19" t="s">
        <v>23</v>
      </c>
      <c r="B26" s="16" t="s">
        <v>28</v>
      </c>
      <c r="C26" s="17" t="s">
        <v>20</v>
      </c>
      <c r="D26" s="17" t="s">
        <v>21</v>
      </c>
      <c r="E26" s="16" t="s">
        <v>54</v>
      </c>
      <c r="F26" s="17" t="s">
        <v>14</v>
      </c>
      <c r="G26" s="18" t="s">
        <v>9</v>
      </c>
      <c r="H26" s="78">
        <f>H29</f>
        <v>600</v>
      </c>
      <c r="I26" s="78">
        <f t="shared" ref="I26:J26" si="6">I29</f>
        <v>0</v>
      </c>
      <c r="J26" s="78">
        <f t="shared" si="6"/>
        <v>600</v>
      </c>
    </row>
    <row r="27" spans="1:10" s="2" customFormat="1" ht="12.75" x14ac:dyDescent="0.2">
      <c r="A27" s="19" t="s">
        <v>39</v>
      </c>
      <c r="B27" s="16" t="s">
        <v>28</v>
      </c>
      <c r="C27" s="17" t="s">
        <v>20</v>
      </c>
      <c r="D27" s="17" t="s">
        <v>21</v>
      </c>
      <c r="E27" s="16" t="s">
        <v>54</v>
      </c>
      <c r="F27" s="17" t="s">
        <v>14</v>
      </c>
      <c r="G27" s="18" t="s">
        <v>40</v>
      </c>
      <c r="H27" s="78">
        <f t="shared" ref="H27" si="7">H30</f>
        <v>0</v>
      </c>
      <c r="I27" s="78">
        <f t="shared" ref="I27:J27" si="8">I30</f>
        <v>0</v>
      </c>
      <c r="J27" s="78">
        <f t="shared" si="8"/>
        <v>0</v>
      </c>
    </row>
    <row r="28" spans="1:10" s="2" customFormat="1" ht="25.5" x14ac:dyDescent="0.2">
      <c r="A28" s="28" t="s">
        <v>91</v>
      </c>
      <c r="B28" s="16" t="s">
        <v>28</v>
      </c>
      <c r="C28" s="17" t="s">
        <v>20</v>
      </c>
      <c r="D28" s="17" t="s">
        <v>21</v>
      </c>
      <c r="E28" s="16" t="s">
        <v>54</v>
      </c>
      <c r="F28" s="16" t="s">
        <v>14</v>
      </c>
      <c r="G28" s="20"/>
      <c r="H28" s="78">
        <f>H29+H30</f>
        <v>600</v>
      </c>
      <c r="I28" s="78">
        <f t="shared" ref="I28:J28" si="9">I29+I30</f>
        <v>0</v>
      </c>
      <c r="J28" s="78">
        <f t="shared" si="9"/>
        <v>600</v>
      </c>
    </row>
    <row r="29" spans="1:10" s="2" customFormat="1" ht="12.75" x14ac:dyDescent="0.2">
      <c r="A29" s="19" t="s">
        <v>23</v>
      </c>
      <c r="B29" s="16" t="s">
        <v>28</v>
      </c>
      <c r="C29" s="17" t="s">
        <v>20</v>
      </c>
      <c r="D29" s="17" t="s">
        <v>21</v>
      </c>
      <c r="E29" s="16" t="s">
        <v>54</v>
      </c>
      <c r="F29" s="17" t="s">
        <v>14</v>
      </c>
      <c r="G29" s="18" t="s">
        <v>9</v>
      </c>
      <c r="H29" s="78">
        <v>600</v>
      </c>
      <c r="I29" s="78">
        <v>0</v>
      </c>
      <c r="J29" s="78">
        <f>H29+I29</f>
        <v>600</v>
      </c>
    </row>
    <row r="30" spans="1:10" s="2" customFormat="1" ht="12.75" x14ac:dyDescent="0.2">
      <c r="A30" s="19" t="s">
        <v>39</v>
      </c>
      <c r="B30" s="16" t="s">
        <v>28</v>
      </c>
      <c r="C30" s="17" t="s">
        <v>20</v>
      </c>
      <c r="D30" s="17" t="s">
        <v>21</v>
      </c>
      <c r="E30" s="16" t="s">
        <v>54</v>
      </c>
      <c r="F30" s="17" t="s">
        <v>14</v>
      </c>
      <c r="G30" s="18" t="s">
        <v>40</v>
      </c>
      <c r="H30" s="78">
        <v>0</v>
      </c>
      <c r="I30" s="78">
        <v>0</v>
      </c>
      <c r="J30" s="78">
        <v>0</v>
      </c>
    </row>
    <row r="31" spans="1:10" s="2" customFormat="1" ht="12.75" x14ac:dyDescent="0.2">
      <c r="A31" s="15" t="s">
        <v>79</v>
      </c>
      <c r="B31" s="16" t="s">
        <v>28</v>
      </c>
      <c r="C31" s="17" t="s">
        <v>20</v>
      </c>
      <c r="D31" s="17" t="s">
        <v>21</v>
      </c>
      <c r="E31" s="17" t="s">
        <v>80</v>
      </c>
      <c r="F31" s="21"/>
      <c r="G31" s="22"/>
      <c r="H31" s="78">
        <f t="shared" ref="H31:J35" si="10">H32</f>
        <v>170.2</v>
      </c>
      <c r="I31" s="78">
        <f t="shared" si="10"/>
        <v>0</v>
      </c>
      <c r="J31" s="78">
        <f t="shared" si="10"/>
        <v>170.2</v>
      </c>
    </row>
    <row r="32" spans="1:10" s="2" customFormat="1" ht="12.75" x14ac:dyDescent="0.2">
      <c r="A32" s="15" t="s">
        <v>81</v>
      </c>
      <c r="B32" s="16" t="s">
        <v>28</v>
      </c>
      <c r="C32" s="17" t="s">
        <v>20</v>
      </c>
      <c r="D32" s="17" t="s">
        <v>21</v>
      </c>
      <c r="E32" s="17" t="s">
        <v>80</v>
      </c>
      <c r="F32" s="21"/>
      <c r="G32" s="22"/>
      <c r="H32" s="78">
        <f t="shared" si="10"/>
        <v>170.2</v>
      </c>
      <c r="I32" s="78">
        <f t="shared" si="10"/>
        <v>0</v>
      </c>
      <c r="J32" s="78">
        <f t="shared" si="10"/>
        <v>170.2</v>
      </c>
    </row>
    <row r="33" spans="1:10" s="2" customFormat="1" ht="25.5" x14ac:dyDescent="0.2">
      <c r="A33" s="15" t="s">
        <v>82</v>
      </c>
      <c r="B33" s="16" t="s">
        <v>28</v>
      </c>
      <c r="C33" s="17" t="s">
        <v>20</v>
      </c>
      <c r="D33" s="17" t="s">
        <v>21</v>
      </c>
      <c r="E33" s="17" t="s">
        <v>80</v>
      </c>
      <c r="F33" s="17"/>
      <c r="G33" s="18"/>
      <c r="H33" s="78">
        <f t="shared" si="10"/>
        <v>170.2</v>
      </c>
      <c r="I33" s="78">
        <f t="shared" si="10"/>
        <v>0</v>
      </c>
      <c r="J33" s="78">
        <f t="shared" si="10"/>
        <v>170.2</v>
      </c>
    </row>
    <row r="34" spans="1:10" s="2" customFormat="1" ht="12.75" x14ac:dyDescent="0.2">
      <c r="A34" s="15" t="s">
        <v>22</v>
      </c>
      <c r="B34" s="16" t="s">
        <v>28</v>
      </c>
      <c r="C34" s="17" t="s">
        <v>20</v>
      </c>
      <c r="D34" s="17" t="s">
        <v>21</v>
      </c>
      <c r="E34" s="17" t="s">
        <v>80</v>
      </c>
      <c r="F34" s="16" t="s">
        <v>10</v>
      </c>
      <c r="G34" s="20"/>
      <c r="H34" s="78">
        <f t="shared" si="10"/>
        <v>170.2</v>
      </c>
      <c r="I34" s="78">
        <f t="shared" si="10"/>
        <v>0</v>
      </c>
      <c r="J34" s="78">
        <f t="shared" si="10"/>
        <v>170.2</v>
      </c>
    </row>
    <row r="35" spans="1:10" s="2" customFormat="1" ht="12.75" x14ac:dyDescent="0.2">
      <c r="A35" s="15" t="s">
        <v>11</v>
      </c>
      <c r="B35" s="16" t="s">
        <v>28</v>
      </c>
      <c r="C35" s="17" t="s">
        <v>20</v>
      </c>
      <c r="D35" s="17" t="s">
        <v>21</v>
      </c>
      <c r="E35" s="17" t="s">
        <v>80</v>
      </c>
      <c r="F35" s="16" t="s">
        <v>12</v>
      </c>
      <c r="G35" s="20"/>
      <c r="H35" s="78">
        <f>H36</f>
        <v>170.2</v>
      </c>
      <c r="I35" s="78">
        <f t="shared" si="10"/>
        <v>0</v>
      </c>
      <c r="J35" s="78">
        <f t="shared" si="10"/>
        <v>170.2</v>
      </c>
    </row>
    <row r="36" spans="1:10" s="2" customFormat="1" ht="25.5" x14ac:dyDescent="0.2">
      <c r="A36" s="15" t="s">
        <v>13</v>
      </c>
      <c r="B36" s="16" t="s">
        <v>28</v>
      </c>
      <c r="C36" s="17" t="s">
        <v>20</v>
      </c>
      <c r="D36" s="17" t="s">
        <v>21</v>
      </c>
      <c r="E36" s="17" t="s">
        <v>80</v>
      </c>
      <c r="F36" s="16" t="s">
        <v>14</v>
      </c>
      <c r="G36" s="20"/>
      <c r="H36" s="78">
        <f>H37+H38</f>
        <v>170.2</v>
      </c>
      <c r="I36" s="78">
        <f t="shared" ref="I36:J36" si="11">I37+I38</f>
        <v>0</v>
      </c>
      <c r="J36" s="78">
        <f t="shared" si="11"/>
        <v>170.2</v>
      </c>
    </row>
    <row r="37" spans="1:10" s="2" customFormat="1" ht="12.75" x14ac:dyDescent="0.2">
      <c r="A37" s="15" t="s">
        <v>23</v>
      </c>
      <c r="B37" s="16" t="s">
        <v>28</v>
      </c>
      <c r="C37" s="17" t="s">
        <v>20</v>
      </c>
      <c r="D37" s="17" t="s">
        <v>21</v>
      </c>
      <c r="E37" s="17" t="s">
        <v>80</v>
      </c>
      <c r="F37" s="16" t="s">
        <v>14</v>
      </c>
      <c r="G37" s="20" t="s">
        <v>9</v>
      </c>
      <c r="H37" s="78">
        <f>H40</f>
        <v>170.2</v>
      </c>
      <c r="I37" s="78">
        <f t="shared" ref="I37:J37" si="12">I40</f>
        <v>0</v>
      </c>
      <c r="J37" s="78">
        <f t="shared" si="12"/>
        <v>170.2</v>
      </c>
    </row>
    <row r="38" spans="1:10" s="2" customFormat="1" ht="12.75" x14ac:dyDescent="0.2">
      <c r="A38" s="15" t="s">
        <v>39</v>
      </c>
      <c r="B38" s="16" t="s">
        <v>28</v>
      </c>
      <c r="C38" s="17" t="s">
        <v>20</v>
      </c>
      <c r="D38" s="17" t="s">
        <v>21</v>
      </c>
      <c r="E38" s="17" t="s">
        <v>80</v>
      </c>
      <c r="F38" s="17" t="s">
        <v>14</v>
      </c>
      <c r="G38" s="18" t="s">
        <v>40</v>
      </c>
      <c r="H38" s="78">
        <f>H41</f>
        <v>0</v>
      </c>
      <c r="I38" s="78">
        <f t="shared" ref="I38:J38" si="13">I41</f>
        <v>0</v>
      </c>
      <c r="J38" s="78">
        <f t="shared" si="13"/>
        <v>0</v>
      </c>
    </row>
    <row r="39" spans="1:10" s="2" customFormat="1" ht="12.75" x14ac:dyDescent="0.2">
      <c r="A39" s="89" t="s">
        <v>92</v>
      </c>
      <c r="B39" s="16" t="s">
        <v>28</v>
      </c>
      <c r="C39" s="17" t="s">
        <v>20</v>
      </c>
      <c r="D39" s="17" t="s">
        <v>21</v>
      </c>
      <c r="E39" s="17" t="s">
        <v>80</v>
      </c>
      <c r="F39" s="17" t="s">
        <v>14</v>
      </c>
      <c r="G39" s="18"/>
      <c r="H39" s="78">
        <f>H40+H41</f>
        <v>170.2</v>
      </c>
      <c r="I39" s="78">
        <f t="shared" ref="I39:J39" si="14">I40+I41</f>
        <v>0</v>
      </c>
      <c r="J39" s="78">
        <f t="shared" si="14"/>
        <v>170.2</v>
      </c>
    </row>
    <row r="40" spans="1:10" s="2" customFormat="1" ht="12.75" x14ac:dyDescent="0.2">
      <c r="A40" s="15" t="s">
        <v>23</v>
      </c>
      <c r="B40" s="16" t="s">
        <v>28</v>
      </c>
      <c r="C40" s="17" t="s">
        <v>20</v>
      </c>
      <c r="D40" s="17" t="s">
        <v>21</v>
      </c>
      <c r="E40" s="17" t="s">
        <v>80</v>
      </c>
      <c r="F40" s="17" t="s">
        <v>14</v>
      </c>
      <c r="G40" s="18" t="s">
        <v>9</v>
      </c>
      <c r="H40" s="78">
        <v>170.2</v>
      </c>
      <c r="I40" s="78">
        <v>0</v>
      </c>
      <c r="J40" s="78">
        <f t="shared" ref="J40:J41" si="15">H40+I40</f>
        <v>170.2</v>
      </c>
    </row>
    <row r="41" spans="1:10" s="2" customFormat="1" ht="12.75" x14ac:dyDescent="0.2">
      <c r="A41" s="15" t="s">
        <v>39</v>
      </c>
      <c r="B41" s="16" t="s">
        <v>28</v>
      </c>
      <c r="C41" s="17" t="s">
        <v>20</v>
      </c>
      <c r="D41" s="17" t="s">
        <v>21</v>
      </c>
      <c r="E41" s="17" t="s">
        <v>80</v>
      </c>
      <c r="F41" s="17" t="s">
        <v>14</v>
      </c>
      <c r="G41" s="18" t="s">
        <v>40</v>
      </c>
      <c r="H41" s="78">
        <v>0</v>
      </c>
      <c r="I41" s="78">
        <v>0</v>
      </c>
      <c r="J41" s="78">
        <f t="shared" si="15"/>
        <v>0</v>
      </c>
    </row>
    <row r="42" spans="1:10" s="2" customFormat="1" ht="25.5" x14ac:dyDescent="0.2">
      <c r="A42" s="15" t="s">
        <v>89</v>
      </c>
      <c r="B42" s="16" t="s">
        <v>28</v>
      </c>
      <c r="C42" s="17" t="s">
        <v>20</v>
      </c>
      <c r="D42" s="17" t="s">
        <v>21</v>
      </c>
      <c r="E42" s="17" t="s">
        <v>83</v>
      </c>
      <c r="F42" s="17"/>
      <c r="G42" s="18"/>
      <c r="H42" s="78">
        <f>H43+H46</f>
        <v>4655</v>
      </c>
      <c r="I42" s="78">
        <f t="shared" ref="I42" si="16">I43+I46</f>
        <v>0</v>
      </c>
      <c r="J42" s="78">
        <f>J43+J46</f>
        <v>4655</v>
      </c>
    </row>
    <row r="43" spans="1:10" s="2" customFormat="1" ht="25.5" x14ac:dyDescent="0.2">
      <c r="A43" s="28" t="s">
        <v>93</v>
      </c>
      <c r="B43" s="16" t="s">
        <v>28</v>
      </c>
      <c r="C43" s="17" t="s">
        <v>20</v>
      </c>
      <c r="D43" s="17" t="s">
        <v>21</v>
      </c>
      <c r="E43" s="16" t="s">
        <v>83</v>
      </c>
      <c r="F43" s="16" t="s">
        <v>14</v>
      </c>
      <c r="G43" s="20"/>
      <c r="H43" s="78">
        <f>H44+H45</f>
        <v>232.75</v>
      </c>
      <c r="I43" s="78">
        <f t="shared" ref="I43:J43" si="17">I44+I45</f>
        <v>-232.75</v>
      </c>
      <c r="J43" s="78">
        <f t="shared" si="17"/>
        <v>0</v>
      </c>
    </row>
    <row r="44" spans="1:10" s="2" customFormat="1" ht="12.75" x14ac:dyDescent="0.2">
      <c r="A44" s="15" t="s">
        <v>23</v>
      </c>
      <c r="B44" s="16" t="s">
        <v>28</v>
      </c>
      <c r="C44" s="17" t="s">
        <v>20</v>
      </c>
      <c r="D44" s="17" t="s">
        <v>21</v>
      </c>
      <c r="E44" s="16" t="s">
        <v>83</v>
      </c>
      <c r="F44" s="17" t="s">
        <v>14</v>
      </c>
      <c r="G44" s="18" t="s">
        <v>9</v>
      </c>
      <c r="H44" s="78">
        <v>232.75</v>
      </c>
      <c r="I44" s="78">
        <v>-232.75</v>
      </c>
      <c r="J44" s="78">
        <f t="shared" ref="J44:J45" si="18">H44+I44</f>
        <v>0</v>
      </c>
    </row>
    <row r="45" spans="1:10" s="2" customFormat="1" ht="12.75" x14ac:dyDescent="0.2">
      <c r="A45" s="19" t="s">
        <v>39</v>
      </c>
      <c r="B45" s="16" t="s">
        <v>28</v>
      </c>
      <c r="C45" s="17" t="s">
        <v>20</v>
      </c>
      <c r="D45" s="17" t="s">
        <v>21</v>
      </c>
      <c r="E45" s="16" t="s">
        <v>83</v>
      </c>
      <c r="F45" s="17" t="s">
        <v>14</v>
      </c>
      <c r="G45" s="18" t="s">
        <v>40</v>
      </c>
      <c r="H45" s="78">
        <v>0</v>
      </c>
      <c r="I45" s="78">
        <v>0</v>
      </c>
      <c r="J45" s="78">
        <f t="shared" si="18"/>
        <v>0</v>
      </c>
    </row>
    <row r="46" spans="1:10" s="2" customFormat="1" ht="25.5" x14ac:dyDescent="0.2">
      <c r="A46" s="89" t="s">
        <v>94</v>
      </c>
      <c r="B46" s="16" t="s">
        <v>28</v>
      </c>
      <c r="C46" s="17" t="s">
        <v>20</v>
      </c>
      <c r="D46" s="17" t="s">
        <v>21</v>
      </c>
      <c r="E46" s="16" t="s">
        <v>83</v>
      </c>
      <c r="F46" s="16" t="s">
        <v>14</v>
      </c>
      <c r="G46" s="20"/>
      <c r="H46" s="78">
        <f>H47+H48</f>
        <v>4422.25</v>
      </c>
      <c r="I46" s="78">
        <f t="shared" ref="I46" si="19">I47+I48</f>
        <v>232.75</v>
      </c>
      <c r="J46" s="78">
        <f>J47+J48</f>
        <v>4655</v>
      </c>
    </row>
    <row r="47" spans="1:10" s="2" customFormat="1" ht="12.75" x14ac:dyDescent="0.2">
      <c r="A47" s="15" t="s">
        <v>23</v>
      </c>
      <c r="B47" s="16" t="s">
        <v>28</v>
      </c>
      <c r="C47" s="17" t="s">
        <v>20</v>
      </c>
      <c r="D47" s="17" t="s">
        <v>21</v>
      </c>
      <c r="E47" s="16" t="s">
        <v>83</v>
      </c>
      <c r="F47" s="17" t="s">
        <v>14</v>
      </c>
      <c r="G47" s="18" t="s">
        <v>9</v>
      </c>
      <c r="H47" s="78">
        <v>0</v>
      </c>
      <c r="I47" s="78">
        <v>232.75</v>
      </c>
      <c r="J47" s="78">
        <f t="shared" ref="J47:J48" si="20">H47+I47</f>
        <v>232.75</v>
      </c>
    </row>
    <row r="48" spans="1:10" s="2" customFormat="1" ht="12.75" x14ac:dyDescent="0.2">
      <c r="A48" s="19" t="s">
        <v>39</v>
      </c>
      <c r="B48" s="16" t="s">
        <v>28</v>
      </c>
      <c r="C48" s="17" t="s">
        <v>20</v>
      </c>
      <c r="D48" s="17" t="s">
        <v>21</v>
      </c>
      <c r="E48" s="16" t="s">
        <v>83</v>
      </c>
      <c r="F48" s="17" t="s">
        <v>14</v>
      </c>
      <c r="G48" s="18" t="s">
        <v>40</v>
      </c>
      <c r="H48" s="78">
        <v>4422.25</v>
      </c>
      <c r="I48" s="78">
        <v>0</v>
      </c>
      <c r="J48" s="78">
        <f t="shared" si="20"/>
        <v>4422.25</v>
      </c>
    </row>
    <row r="49" spans="1:10" s="2" customFormat="1" ht="25.5" x14ac:dyDescent="0.2">
      <c r="A49" s="89" t="s">
        <v>95</v>
      </c>
      <c r="B49" s="16" t="s">
        <v>28</v>
      </c>
      <c r="C49" s="17" t="s">
        <v>20</v>
      </c>
      <c r="D49" s="17" t="s">
        <v>21</v>
      </c>
      <c r="E49" s="16" t="s">
        <v>85</v>
      </c>
      <c r="F49" s="16" t="s">
        <v>14</v>
      </c>
      <c r="G49" s="20"/>
      <c r="H49" s="78">
        <f>H50+H51</f>
        <v>10101.0101</v>
      </c>
      <c r="I49" s="78">
        <f t="shared" ref="I49" si="21">I50+I51</f>
        <v>0</v>
      </c>
      <c r="J49" s="78">
        <f>J50+J51</f>
        <v>10101.0101</v>
      </c>
    </row>
    <row r="50" spans="1:10" s="2" customFormat="1" ht="12.75" x14ac:dyDescent="0.2">
      <c r="A50" s="15" t="s">
        <v>23</v>
      </c>
      <c r="B50" s="16" t="s">
        <v>28</v>
      </c>
      <c r="C50" s="17" t="s">
        <v>20</v>
      </c>
      <c r="D50" s="17" t="s">
        <v>21</v>
      </c>
      <c r="E50" s="16" t="s">
        <v>85</v>
      </c>
      <c r="F50" s="17" t="s">
        <v>14</v>
      </c>
      <c r="G50" s="18" t="s">
        <v>9</v>
      </c>
      <c r="H50" s="78">
        <v>101.01009999999999</v>
      </c>
      <c r="I50" s="78">
        <v>0</v>
      </c>
      <c r="J50" s="78">
        <f>H50+I50</f>
        <v>101.01009999999999</v>
      </c>
    </row>
    <row r="51" spans="1:10" s="2" customFormat="1" ht="12.75" x14ac:dyDescent="0.2">
      <c r="A51" s="19" t="s">
        <v>39</v>
      </c>
      <c r="B51" s="16" t="s">
        <v>28</v>
      </c>
      <c r="C51" s="17" t="s">
        <v>20</v>
      </c>
      <c r="D51" s="17" t="s">
        <v>21</v>
      </c>
      <c r="E51" s="16" t="s">
        <v>85</v>
      </c>
      <c r="F51" s="17" t="s">
        <v>14</v>
      </c>
      <c r="G51" s="18" t="s">
        <v>40</v>
      </c>
      <c r="H51" s="78">
        <v>10000</v>
      </c>
      <c r="I51" s="78">
        <v>0</v>
      </c>
      <c r="J51" s="78">
        <f t="shared" ref="J51" si="22">H51+I51</f>
        <v>10000</v>
      </c>
    </row>
    <row r="52" spans="1:10" s="2" customFormat="1" ht="12.75" x14ac:dyDescent="0.2">
      <c r="A52" s="15" t="s">
        <v>29</v>
      </c>
      <c r="B52" s="16" t="s">
        <v>28</v>
      </c>
      <c r="C52" s="17" t="s">
        <v>20</v>
      </c>
      <c r="D52" s="17" t="s">
        <v>21</v>
      </c>
      <c r="E52" s="16" t="s">
        <v>55</v>
      </c>
      <c r="F52" s="17"/>
      <c r="G52" s="18"/>
      <c r="H52" s="78">
        <f t="shared" ref="H52:J55" si="23">H53</f>
        <v>2602.18514</v>
      </c>
      <c r="I52" s="78">
        <f t="shared" si="23"/>
        <v>0</v>
      </c>
      <c r="J52" s="78">
        <f t="shared" si="23"/>
        <v>2602.18514</v>
      </c>
    </row>
    <row r="53" spans="1:10" s="2" customFormat="1" ht="12.75" x14ac:dyDescent="0.2">
      <c r="A53" s="15" t="s">
        <v>22</v>
      </c>
      <c r="B53" s="16" t="s">
        <v>28</v>
      </c>
      <c r="C53" s="17" t="s">
        <v>20</v>
      </c>
      <c r="D53" s="17" t="s">
        <v>21</v>
      </c>
      <c r="E53" s="17" t="s">
        <v>55</v>
      </c>
      <c r="F53" s="16" t="s">
        <v>10</v>
      </c>
      <c r="G53" s="20"/>
      <c r="H53" s="78">
        <f t="shared" si="23"/>
        <v>2602.18514</v>
      </c>
      <c r="I53" s="78">
        <f t="shared" si="23"/>
        <v>0</v>
      </c>
      <c r="J53" s="78">
        <f t="shared" si="23"/>
        <v>2602.18514</v>
      </c>
    </row>
    <row r="54" spans="1:10" s="2" customFormat="1" ht="12.75" x14ac:dyDescent="0.2">
      <c r="A54" s="15" t="s">
        <v>11</v>
      </c>
      <c r="B54" s="16" t="s">
        <v>28</v>
      </c>
      <c r="C54" s="17" t="s">
        <v>20</v>
      </c>
      <c r="D54" s="17" t="s">
        <v>21</v>
      </c>
      <c r="E54" s="17" t="s">
        <v>55</v>
      </c>
      <c r="F54" s="16" t="s">
        <v>12</v>
      </c>
      <c r="G54" s="20"/>
      <c r="H54" s="78">
        <f t="shared" si="23"/>
        <v>2602.18514</v>
      </c>
      <c r="I54" s="78">
        <f t="shared" si="23"/>
        <v>0</v>
      </c>
      <c r="J54" s="78">
        <f t="shared" si="23"/>
        <v>2602.18514</v>
      </c>
    </row>
    <row r="55" spans="1:10" s="2" customFormat="1" ht="25.5" x14ac:dyDescent="0.2">
      <c r="A55" s="15" t="s">
        <v>13</v>
      </c>
      <c r="B55" s="16" t="s">
        <v>28</v>
      </c>
      <c r="C55" s="17" t="s">
        <v>20</v>
      </c>
      <c r="D55" s="17" t="s">
        <v>21</v>
      </c>
      <c r="E55" s="17" t="s">
        <v>55</v>
      </c>
      <c r="F55" s="16" t="s">
        <v>14</v>
      </c>
      <c r="G55" s="20"/>
      <c r="H55" s="78">
        <f t="shared" si="23"/>
        <v>2602.18514</v>
      </c>
      <c r="I55" s="78">
        <f t="shared" si="23"/>
        <v>0</v>
      </c>
      <c r="J55" s="78">
        <f t="shared" si="23"/>
        <v>2602.18514</v>
      </c>
    </row>
    <row r="56" spans="1:10" s="2" customFormat="1" ht="12.75" x14ac:dyDescent="0.2">
      <c r="A56" s="15" t="s">
        <v>23</v>
      </c>
      <c r="B56" s="16" t="s">
        <v>28</v>
      </c>
      <c r="C56" s="17" t="s">
        <v>20</v>
      </c>
      <c r="D56" s="17" t="s">
        <v>21</v>
      </c>
      <c r="E56" s="17" t="s">
        <v>55</v>
      </c>
      <c r="F56" s="17" t="s">
        <v>14</v>
      </c>
      <c r="G56" s="18" t="s">
        <v>9</v>
      </c>
      <c r="H56" s="78">
        <f>H58+H61+H64</f>
        <v>2602.18514</v>
      </c>
      <c r="I56" s="78">
        <f t="shared" ref="I56:J56" si="24">I58+I61+I64</f>
        <v>0</v>
      </c>
      <c r="J56" s="78">
        <f t="shared" si="24"/>
        <v>2602.18514</v>
      </c>
    </row>
    <row r="57" spans="1:10" s="2" customFormat="1" ht="25.5" x14ac:dyDescent="0.2">
      <c r="A57" s="89" t="s">
        <v>96</v>
      </c>
      <c r="B57" s="16" t="s">
        <v>28</v>
      </c>
      <c r="C57" s="17" t="s">
        <v>20</v>
      </c>
      <c r="D57" s="17" t="s">
        <v>21</v>
      </c>
      <c r="E57" s="17" t="s">
        <v>55</v>
      </c>
      <c r="F57" s="17" t="s">
        <v>14</v>
      </c>
      <c r="G57" s="18"/>
      <c r="H57" s="78">
        <f>H58</f>
        <v>0</v>
      </c>
      <c r="I57" s="78">
        <f t="shared" ref="I57:J57" si="25">I58</f>
        <v>0</v>
      </c>
      <c r="J57" s="78">
        <f t="shared" si="25"/>
        <v>0</v>
      </c>
    </row>
    <row r="58" spans="1:10" s="2" customFormat="1" ht="12.75" x14ac:dyDescent="0.2">
      <c r="A58" s="15" t="s">
        <v>23</v>
      </c>
      <c r="B58" s="16" t="s">
        <v>28</v>
      </c>
      <c r="C58" s="17" t="s">
        <v>20</v>
      </c>
      <c r="D58" s="17" t="s">
        <v>21</v>
      </c>
      <c r="E58" s="17" t="s">
        <v>55</v>
      </c>
      <c r="F58" s="17" t="s">
        <v>14</v>
      </c>
      <c r="G58" s="18" t="s">
        <v>9</v>
      </c>
      <c r="H58" s="78">
        <v>0</v>
      </c>
      <c r="I58" s="78">
        <v>0</v>
      </c>
      <c r="J58" s="78">
        <f>H58+I58</f>
        <v>0</v>
      </c>
    </row>
    <row r="59" spans="1:10" s="2" customFormat="1" ht="12.75" x14ac:dyDescent="0.2">
      <c r="A59" s="15" t="s">
        <v>39</v>
      </c>
      <c r="B59" s="16" t="s">
        <v>28</v>
      </c>
      <c r="C59" s="17" t="s">
        <v>20</v>
      </c>
      <c r="D59" s="17" t="s">
        <v>21</v>
      </c>
      <c r="E59" s="17" t="s">
        <v>55</v>
      </c>
      <c r="F59" s="17" t="s">
        <v>14</v>
      </c>
      <c r="G59" s="18" t="s">
        <v>40</v>
      </c>
      <c r="H59" s="78">
        <v>0</v>
      </c>
      <c r="I59" s="78">
        <v>0</v>
      </c>
      <c r="J59" s="78">
        <f>H59+I59</f>
        <v>0</v>
      </c>
    </row>
    <row r="60" spans="1:10" s="2" customFormat="1" ht="25.5" x14ac:dyDescent="0.2">
      <c r="A60" s="89" t="s">
        <v>95</v>
      </c>
      <c r="B60" s="16" t="s">
        <v>28</v>
      </c>
      <c r="C60" s="17" t="s">
        <v>20</v>
      </c>
      <c r="D60" s="17" t="s">
        <v>21</v>
      </c>
      <c r="E60" s="17" t="s">
        <v>55</v>
      </c>
      <c r="F60" s="17" t="s">
        <v>14</v>
      </c>
      <c r="G60" s="20"/>
      <c r="H60" s="85">
        <f>H61+H62</f>
        <v>1067.6849999999999</v>
      </c>
      <c r="I60" s="85">
        <f t="shared" ref="I60" si="26">I61</f>
        <v>0</v>
      </c>
      <c r="J60" s="85">
        <f>J61+J62</f>
        <v>1067.6849999999999</v>
      </c>
    </row>
    <row r="61" spans="1:10" s="2" customFormat="1" ht="12.75" x14ac:dyDescent="0.2">
      <c r="A61" s="15" t="s">
        <v>23</v>
      </c>
      <c r="B61" s="16" t="s">
        <v>28</v>
      </c>
      <c r="C61" s="17" t="s">
        <v>20</v>
      </c>
      <c r="D61" s="17" t="s">
        <v>21</v>
      </c>
      <c r="E61" s="17" t="s">
        <v>55</v>
      </c>
      <c r="F61" s="17" t="s">
        <v>14</v>
      </c>
      <c r="G61" s="20" t="s">
        <v>9</v>
      </c>
      <c r="H61" s="78">
        <v>1067.6849999999999</v>
      </c>
      <c r="I61" s="78">
        <v>0</v>
      </c>
      <c r="J61" s="78">
        <f>H61+I61</f>
        <v>1067.6849999999999</v>
      </c>
    </row>
    <row r="62" spans="1:10" s="2" customFormat="1" ht="12.75" x14ac:dyDescent="0.2">
      <c r="A62" s="15" t="s">
        <v>39</v>
      </c>
      <c r="B62" s="16" t="s">
        <v>28</v>
      </c>
      <c r="C62" s="17" t="s">
        <v>20</v>
      </c>
      <c r="D62" s="17" t="s">
        <v>21</v>
      </c>
      <c r="E62" s="17" t="s">
        <v>55</v>
      </c>
      <c r="F62" s="17" t="s">
        <v>14</v>
      </c>
      <c r="G62" s="18" t="s">
        <v>40</v>
      </c>
      <c r="H62" s="78">
        <v>0</v>
      </c>
      <c r="I62" s="78">
        <v>0</v>
      </c>
      <c r="J62" s="78">
        <f>H62+I62</f>
        <v>0</v>
      </c>
    </row>
    <row r="63" spans="1:10" s="2" customFormat="1" ht="38.25" x14ac:dyDescent="0.2">
      <c r="A63" s="89" t="s">
        <v>97</v>
      </c>
      <c r="B63" s="16" t="s">
        <v>28</v>
      </c>
      <c r="C63" s="17" t="s">
        <v>20</v>
      </c>
      <c r="D63" s="17" t="s">
        <v>21</v>
      </c>
      <c r="E63" s="17" t="s">
        <v>55</v>
      </c>
      <c r="F63" s="17" t="s">
        <v>14</v>
      </c>
      <c r="G63" s="20"/>
      <c r="H63" s="78">
        <f>H64</f>
        <v>1534.5001400000001</v>
      </c>
      <c r="I63" s="78">
        <f t="shared" ref="I63:J63" si="27">I64</f>
        <v>0</v>
      </c>
      <c r="J63" s="78">
        <f t="shared" si="27"/>
        <v>1534.5001400000001</v>
      </c>
    </row>
    <row r="64" spans="1:10" s="2" customFormat="1" ht="12.75" x14ac:dyDescent="0.2">
      <c r="A64" s="15" t="s">
        <v>23</v>
      </c>
      <c r="B64" s="16" t="s">
        <v>28</v>
      </c>
      <c r="C64" s="17" t="s">
        <v>20</v>
      </c>
      <c r="D64" s="17" t="s">
        <v>21</v>
      </c>
      <c r="E64" s="17" t="s">
        <v>55</v>
      </c>
      <c r="F64" s="17" t="s">
        <v>14</v>
      </c>
      <c r="G64" s="20" t="s">
        <v>9</v>
      </c>
      <c r="H64" s="78">
        <v>1534.5001400000001</v>
      </c>
      <c r="I64" s="78">
        <v>0</v>
      </c>
      <c r="J64" s="78">
        <f>H64+I64</f>
        <v>1534.5001400000001</v>
      </c>
    </row>
    <row r="65" spans="1:10" s="2" customFormat="1" ht="12.75" x14ac:dyDescent="0.2">
      <c r="A65" s="15" t="s">
        <v>39</v>
      </c>
      <c r="B65" s="16" t="s">
        <v>28</v>
      </c>
      <c r="C65" s="17" t="s">
        <v>20</v>
      </c>
      <c r="D65" s="17" t="s">
        <v>21</v>
      </c>
      <c r="E65" s="17" t="s">
        <v>55</v>
      </c>
      <c r="F65" s="17" t="s">
        <v>14</v>
      </c>
      <c r="G65" s="20" t="s">
        <v>40</v>
      </c>
      <c r="H65" s="78">
        <v>0</v>
      </c>
      <c r="I65" s="78">
        <v>0</v>
      </c>
      <c r="J65" s="78">
        <f>H65+I65</f>
        <v>0</v>
      </c>
    </row>
    <row r="66" spans="1:10" ht="12.75" x14ac:dyDescent="0.2">
      <c r="A66" s="19" t="s">
        <v>22</v>
      </c>
      <c r="B66" s="16" t="s">
        <v>28</v>
      </c>
      <c r="C66" s="17" t="s">
        <v>20</v>
      </c>
      <c r="D66" s="17" t="s">
        <v>21</v>
      </c>
      <c r="E66" s="16" t="s">
        <v>90</v>
      </c>
      <c r="F66" s="16" t="s">
        <v>10</v>
      </c>
      <c r="G66" s="20"/>
      <c r="H66" s="78">
        <f>H67</f>
        <v>140155.49</v>
      </c>
      <c r="I66" s="78">
        <f t="shared" ref="I66:J67" si="28">I67</f>
        <v>0</v>
      </c>
      <c r="J66" s="78">
        <f t="shared" si="28"/>
        <v>140155.49</v>
      </c>
    </row>
    <row r="67" spans="1:10" ht="12.75" x14ac:dyDescent="0.2">
      <c r="A67" s="19" t="s">
        <v>11</v>
      </c>
      <c r="B67" s="16" t="s">
        <v>28</v>
      </c>
      <c r="C67" s="17" t="s">
        <v>20</v>
      </c>
      <c r="D67" s="17" t="s">
        <v>21</v>
      </c>
      <c r="E67" s="16" t="s">
        <v>90</v>
      </c>
      <c r="F67" s="16" t="s">
        <v>12</v>
      </c>
      <c r="G67" s="20"/>
      <c r="H67" s="78">
        <f>H68</f>
        <v>140155.49</v>
      </c>
      <c r="I67" s="78">
        <f t="shared" si="28"/>
        <v>0</v>
      </c>
      <c r="J67" s="78">
        <f t="shared" si="28"/>
        <v>140155.49</v>
      </c>
    </row>
    <row r="68" spans="1:10" ht="25.5" x14ac:dyDescent="0.2">
      <c r="A68" s="19" t="s">
        <v>13</v>
      </c>
      <c r="B68" s="16" t="s">
        <v>28</v>
      </c>
      <c r="C68" s="17" t="s">
        <v>20</v>
      </c>
      <c r="D68" s="17" t="s">
        <v>21</v>
      </c>
      <c r="E68" s="16" t="s">
        <v>90</v>
      </c>
      <c r="F68" s="16" t="s">
        <v>14</v>
      </c>
      <c r="G68" s="20"/>
      <c r="H68" s="78">
        <f>H69+H70</f>
        <v>140155.49</v>
      </c>
      <c r="I68" s="78">
        <f t="shared" ref="I68:J68" si="29">I69+I70</f>
        <v>0</v>
      </c>
      <c r="J68" s="78">
        <f t="shared" si="29"/>
        <v>140155.49</v>
      </c>
    </row>
    <row r="69" spans="1:10" ht="12.75" x14ac:dyDescent="0.2">
      <c r="A69" s="19" t="s">
        <v>23</v>
      </c>
      <c r="B69" s="16" t="s">
        <v>28</v>
      </c>
      <c r="C69" s="17" t="s">
        <v>20</v>
      </c>
      <c r="D69" s="17" t="s">
        <v>21</v>
      </c>
      <c r="E69" s="16" t="s">
        <v>90</v>
      </c>
      <c r="F69" s="17" t="s">
        <v>14</v>
      </c>
      <c r="G69" s="18" t="s">
        <v>9</v>
      </c>
      <c r="H69" s="78">
        <f>H72</f>
        <v>1401.5549000000001</v>
      </c>
      <c r="I69" s="78">
        <f>I73+I72</f>
        <v>0</v>
      </c>
      <c r="J69" s="78">
        <f>H69+I69</f>
        <v>1401.5549000000001</v>
      </c>
    </row>
    <row r="70" spans="1:10" ht="12.75" x14ac:dyDescent="0.2">
      <c r="A70" s="19" t="s">
        <v>39</v>
      </c>
      <c r="B70" s="16" t="s">
        <v>28</v>
      </c>
      <c r="C70" s="17" t="s">
        <v>20</v>
      </c>
      <c r="D70" s="17" t="s">
        <v>21</v>
      </c>
      <c r="E70" s="16" t="s">
        <v>90</v>
      </c>
      <c r="F70" s="17" t="s">
        <v>14</v>
      </c>
      <c r="G70" s="18" t="s">
        <v>40</v>
      </c>
      <c r="H70" s="78">
        <f>H73</f>
        <v>138753.9351</v>
      </c>
      <c r="I70" s="78">
        <f t="shared" ref="I70:J70" si="30">I73</f>
        <v>0</v>
      </c>
      <c r="J70" s="78">
        <f t="shared" si="30"/>
        <v>138753.9351</v>
      </c>
    </row>
    <row r="71" spans="1:10" s="2" customFormat="1" ht="25.5" x14ac:dyDescent="0.2">
      <c r="A71" s="89" t="s">
        <v>95</v>
      </c>
      <c r="B71" s="16" t="s">
        <v>28</v>
      </c>
      <c r="C71" s="17" t="s">
        <v>20</v>
      </c>
      <c r="D71" s="17" t="s">
        <v>21</v>
      </c>
      <c r="E71" s="17" t="s">
        <v>90</v>
      </c>
      <c r="F71" s="17" t="s">
        <v>14</v>
      </c>
      <c r="G71" s="20"/>
      <c r="H71" s="85">
        <f>H72+H73</f>
        <v>140155.49</v>
      </c>
      <c r="I71" s="85">
        <f t="shared" ref="I71" si="31">I72</f>
        <v>0</v>
      </c>
      <c r="J71" s="85">
        <f>J72+J73</f>
        <v>140155.49</v>
      </c>
    </row>
    <row r="72" spans="1:10" s="2" customFormat="1" ht="12.75" x14ac:dyDescent="0.2">
      <c r="A72" s="15" t="s">
        <v>23</v>
      </c>
      <c r="B72" s="16" t="s">
        <v>28</v>
      </c>
      <c r="C72" s="17" t="s">
        <v>20</v>
      </c>
      <c r="D72" s="17" t="s">
        <v>21</v>
      </c>
      <c r="E72" s="17" t="s">
        <v>90</v>
      </c>
      <c r="F72" s="17" t="s">
        <v>14</v>
      </c>
      <c r="G72" s="20" t="s">
        <v>9</v>
      </c>
      <c r="H72" s="78">
        <v>1401.5549000000001</v>
      </c>
      <c r="I72" s="78">
        <v>0</v>
      </c>
      <c r="J72" s="78">
        <f>H72+I72</f>
        <v>1401.5549000000001</v>
      </c>
    </row>
    <row r="73" spans="1:10" s="2" customFormat="1" ht="12.75" x14ac:dyDescent="0.2">
      <c r="A73" s="15" t="s">
        <v>39</v>
      </c>
      <c r="B73" s="16" t="s">
        <v>28</v>
      </c>
      <c r="C73" s="17" t="s">
        <v>20</v>
      </c>
      <c r="D73" s="17" t="s">
        <v>21</v>
      </c>
      <c r="E73" s="17" t="s">
        <v>90</v>
      </c>
      <c r="F73" s="17" t="s">
        <v>14</v>
      </c>
      <c r="G73" s="18" t="s">
        <v>40</v>
      </c>
      <c r="H73" s="78">
        <v>138753.9351</v>
      </c>
      <c r="I73" s="78">
        <v>0</v>
      </c>
      <c r="J73" s="78">
        <f>H73+I73</f>
        <v>138753.9351</v>
      </c>
    </row>
    <row r="74" spans="1:10" ht="12.75" x14ac:dyDescent="0.2">
      <c r="A74" s="19" t="s">
        <v>22</v>
      </c>
      <c r="B74" s="16" t="s">
        <v>28</v>
      </c>
      <c r="C74" s="17" t="s">
        <v>20</v>
      </c>
      <c r="D74" s="17" t="s">
        <v>21</v>
      </c>
      <c r="E74" s="16" t="s">
        <v>66</v>
      </c>
      <c r="F74" s="16" t="s">
        <v>10</v>
      </c>
      <c r="G74" s="20"/>
      <c r="H74" s="78">
        <f>H75</f>
        <v>56281.426149999999</v>
      </c>
      <c r="I74" s="78">
        <f t="shared" ref="I74:J75" si="32">I75</f>
        <v>0</v>
      </c>
      <c r="J74" s="78">
        <f t="shared" si="32"/>
        <v>56281.426149999999</v>
      </c>
    </row>
    <row r="75" spans="1:10" ht="12.75" x14ac:dyDescent="0.2">
      <c r="A75" s="19" t="s">
        <v>11</v>
      </c>
      <c r="B75" s="16" t="s">
        <v>28</v>
      </c>
      <c r="C75" s="17" t="s">
        <v>20</v>
      </c>
      <c r="D75" s="17" t="s">
        <v>21</v>
      </c>
      <c r="E75" s="16" t="s">
        <v>66</v>
      </c>
      <c r="F75" s="16" t="s">
        <v>12</v>
      </c>
      <c r="G75" s="20"/>
      <c r="H75" s="78">
        <f>H76</f>
        <v>56281.426149999999</v>
      </c>
      <c r="I75" s="78">
        <f t="shared" si="32"/>
        <v>0</v>
      </c>
      <c r="J75" s="78">
        <f t="shared" si="32"/>
        <v>56281.426149999999</v>
      </c>
    </row>
    <row r="76" spans="1:10" ht="25.5" x14ac:dyDescent="0.2">
      <c r="A76" s="19" t="s">
        <v>13</v>
      </c>
      <c r="B76" s="16" t="s">
        <v>28</v>
      </c>
      <c r="C76" s="17" t="s">
        <v>20</v>
      </c>
      <c r="D76" s="17" t="s">
        <v>21</v>
      </c>
      <c r="E76" s="16" t="s">
        <v>66</v>
      </c>
      <c r="F76" s="16" t="s">
        <v>14</v>
      </c>
      <c r="G76" s="20"/>
      <c r="H76" s="78">
        <f>H77+H78</f>
        <v>56281.426149999999</v>
      </c>
      <c r="I76" s="78">
        <f t="shared" ref="I76:J76" si="33">I77+I78</f>
        <v>0</v>
      </c>
      <c r="J76" s="78">
        <f t="shared" si="33"/>
        <v>56281.426149999999</v>
      </c>
    </row>
    <row r="77" spans="1:10" ht="12.75" x14ac:dyDescent="0.2">
      <c r="A77" s="19" t="s">
        <v>23</v>
      </c>
      <c r="B77" s="16" t="s">
        <v>28</v>
      </c>
      <c r="C77" s="17" t="s">
        <v>20</v>
      </c>
      <c r="D77" s="17" t="s">
        <v>21</v>
      </c>
      <c r="E77" s="16" t="s">
        <v>66</v>
      </c>
      <c r="F77" s="17" t="s">
        <v>14</v>
      </c>
      <c r="G77" s="18" t="s">
        <v>9</v>
      </c>
      <c r="H77" s="78">
        <f>H86+H80</f>
        <v>973.57426999999996</v>
      </c>
      <c r="I77" s="78">
        <f t="shared" ref="I77:J77" si="34">I86+I80</f>
        <v>0</v>
      </c>
      <c r="J77" s="78">
        <f t="shared" si="34"/>
        <v>973.57426999999996</v>
      </c>
    </row>
    <row r="78" spans="1:10" ht="12.75" x14ac:dyDescent="0.2">
      <c r="A78" s="19" t="s">
        <v>39</v>
      </c>
      <c r="B78" s="16" t="s">
        <v>28</v>
      </c>
      <c r="C78" s="17" t="s">
        <v>20</v>
      </c>
      <c r="D78" s="17" t="s">
        <v>21</v>
      </c>
      <c r="E78" s="16" t="s">
        <v>66</v>
      </c>
      <c r="F78" s="17" t="s">
        <v>14</v>
      </c>
      <c r="G78" s="18" t="s">
        <v>40</v>
      </c>
      <c r="H78" s="78">
        <f>H81</f>
        <v>55307.851880000002</v>
      </c>
      <c r="I78" s="78">
        <f t="shared" ref="I78:J78" si="35">I81</f>
        <v>0</v>
      </c>
      <c r="J78" s="78">
        <f t="shared" si="35"/>
        <v>55307.851880000002</v>
      </c>
    </row>
    <row r="79" spans="1:10" s="2" customFormat="1" ht="38.25" x14ac:dyDescent="0.2">
      <c r="A79" s="89" t="s">
        <v>98</v>
      </c>
      <c r="B79" s="16" t="s">
        <v>28</v>
      </c>
      <c r="C79" s="17" t="s">
        <v>20</v>
      </c>
      <c r="D79" s="17" t="s">
        <v>21</v>
      </c>
      <c r="E79" s="16" t="s">
        <v>66</v>
      </c>
      <c r="F79" s="16" t="s">
        <v>14</v>
      </c>
      <c r="G79" s="20"/>
      <c r="H79" s="78">
        <f>H80+H81</f>
        <v>56281.426149999999</v>
      </c>
      <c r="I79" s="78">
        <f t="shared" ref="I79:J79" si="36">I80+I81</f>
        <v>0</v>
      </c>
      <c r="J79" s="78">
        <f t="shared" si="36"/>
        <v>56281.426149999999</v>
      </c>
    </row>
    <row r="80" spans="1:10" s="2" customFormat="1" ht="12.75" x14ac:dyDescent="0.2">
      <c r="A80" s="15" t="s">
        <v>23</v>
      </c>
      <c r="B80" s="16" t="s">
        <v>28</v>
      </c>
      <c r="C80" s="17" t="s">
        <v>20</v>
      </c>
      <c r="D80" s="17" t="s">
        <v>21</v>
      </c>
      <c r="E80" s="16" t="s">
        <v>66</v>
      </c>
      <c r="F80" s="17" t="s">
        <v>14</v>
      </c>
      <c r="G80" s="18" t="s">
        <v>9</v>
      </c>
      <c r="H80" s="78">
        <v>973.57426999999996</v>
      </c>
      <c r="I80" s="78">
        <v>0</v>
      </c>
      <c r="J80" s="78">
        <f t="shared" ref="J80:J81" si="37">H80+I80</f>
        <v>973.57426999999996</v>
      </c>
    </row>
    <row r="81" spans="1:10" s="2" customFormat="1" ht="12.75" x14ac:dyDescent="0.2">
      <c r="A81" s="19" t="s">
        <v>39</v>
      </c>
      <c r="B81" s="16" t="s">
        <v>28</v>
      </c>
      <c r="C81" s="17" t="s">
        <v>20</v>
      </c>
      <c r="D81" s="17" t="s">
        <v>21</v>
      </c>
      <c r="E81" s="16" t="s">
        <v>66</v>
      </c>
      <c r="F81" s="17" t="s">
        <v>14</v>
      </c>
      <c r="G81" s="18" t="s">
        <v>40</v>
      </c>
      <c r="H81" s="78">
        <v>55307.851880000002</v>
      </c>
      <c r="I81" s="78">
        <v>0</v>
      </c>
      <c r="J81" s="78">
        <f t="shared" si="37"/>
        <v>55307.851880000002</v>
      </c>
    </row>
    <row r="82" spans="1:10" s="2" customFormat="1" ht="38.25" x14ac:dyDescent="0.2">
      <c r="A82" s="89" t="s">
        <v>97</v>
      </c>
      <c r="B82" s="16" t="s">
        <v>28</v>
      </c>
      <c r="C82" s="17" t="s">
        <v>20</v>
      </c>
      <c r="D82" s="17" t="s">
        <v>21</v>
      </c>
      <c r="E82" s="17" t="s">
        <v>66</v>
      </c>
      <c r="F82" s="17" t="s">
        <v>87</v>
      </c>
      <c r="G82" s="20"/>
      <c r="H82" s="78">
        <f>H83+H84</f>
        <v>28292.558440000001</v>
      </c>
      <c r="I82" s="78">
        <f>I83+I84</f>
        <v>0</v>
      </c>
      <c r="J82" s="78">
        <f t="shared" ref="J82" si="38">J83+J84</f>
        <v>28292.558440000001</v>
      </c>
    </row>
    <row r="83" spans="1:10" s="2" customFormat="1" ht="12.75" x14ac:dyDescent="0.2">
      <c r="A83" s="15" t="s">
        <v>23</v>
      </c>
      <c r="B83" s="16" t="s">
        <v>28</v>
      </c>
      <c r="C83" s="17" t="s">
        <v>20</v>
      </c>
      <c r="D83" s="17" t="s">
        <v>21</v>
      </c>
      <c r="E83" s="17" t="s">
        <v>66</v>
      </c>
      <c r="F83" s="17" t="s">
        <v>87</v>
      </c>
      <c r="G83" s="20" t="s">
        <v>9</v>
      </c>
      <c r="H83" s="78">
        <v>282.92559</v>
      </c>
      <c r="I83" s="78">
        <v>0</v>
      </c>
      <c r="J83" s="78">
        <f>H83+I83</f>
        <v>282.92559</v>
      </c>
    </row>
    <row r="84" spans="1:10" s="2" customFormat="1" ht="12.75" x14ac:dyDescent="0.2">
      <c r="A84" s="15" t="s">
        <v>39</v>
      </c>
      <c r="B84" s="16" t="s">
        <v>28</v>
      </c>
      <c r="C84" s="17" t="s">
        <v>20</v>
      </c>
      <c r="D84" s="17" t="s">
        <v>21</v>
      </c>
      <c r="E84" s="17" t="s">
        <v>66</v>
      </c>
      <c r="F84" s="17" t="s">
        <v>87</v>
      </c>
      <c r="G84" s="20" t="s">
        <v>40</v>
      </c>
      <c r="H84" s="78">
        <v>28009.632850000002</v>
      </c>
      <c r="I84" s="78">
        <v>0</v>
      </c>
      <c r="J84" s="78">
        <f>H84+I84</f>
        <v>28009.632850000002</v>
      </c>
    </row>
    <row r="85" spans="1:10" s="39" customFormat="1" ht="12.75" x14ac:dyDescent="0.2">
      <c r="A85" s="73" t="s">
        <v>51</v>
      </c>
      <c r="B85" s="47" t="s">
        <v>28</v>
      </c>
      <c r="C85" s="48" t="s">
        <v>15</v>
      </c>
      <c r="D85" s="48" t="s">
        <v>50</v>
      </c>
      <c r="E85" s="47"/>
      <c r="F85" s="48"/>
      <c r="G85" s="49"/>
      <c r="H85" s="81">
        <f>H86+H87</f>
        <v>131245.96028999999</v>
      </c>
      <c r="I85" s="81">
        <f t="shared" ref="I85:J85" si="39">I86+I87</f>
        <v>0</v>
      </c>
      <c r="J85" s="81">
        <f t="shared" si="39"/>
        <v>131245.96028999999</v>
      </c>
    </row>
    <row r="86" spans="1:10" s="39" customFormat="1" ht="12.75" x14ac:dyDescent="0.2">
      <c r="A86" s="72" t="s">
        <v>23</v>
      </c>
      <c r="B86" s="40" t="s">
        <v>28</v>
      </c>
      <c r="C86" s="41" t="s">
        <v>15</v>
      </c>
      <c r="D86" s="41" t="s">
        <v>50</v>
      </c>
      <c r="E86" s="40" t="s">
        <v>38</v>
      </c>
      <c r="F86" s="48"/>
      <c r="G86" s="43" t="s">
        <v>9</v>
      </c>
      <c r="H86" s="82">
        <v>0</v>
      </c>
      <c r="I86" s="82">
        <v>0</v>
      </c>
      <c r="J86" s="82">
        <v>0</v>
      </c>
    </row>
    <row r="87" spans="1:10" s="39" customFormat="1" ht="12.75" x14ac:dyDescent="0.2">
      <c r="A87" s="72" t="s">
        <v>39</v>
      </c>
      <c r="B87" s="40" t="s">
        <v>28</v>
      </c>
      <c r="C87" s="41" t="s">
        <v>15</v>
      </c>
      <c r="D87" s="41" t="s">
        <v>50</v>
      </c>
      <c r="E87" s="40" t="s">
        <v>38</v>
      </c>
      <c r="F87" s="48"/>
      <c r="G87" s="43" t="s">
        <v>40</v>
      </c>
      <c r="H87" s="82">
        <f>H91</f>
        <v>131245.96028999999</v>
      </c>
      <c r="I87" s="82">
        <f t="shared" ref="I87:J87" si="40">I91</f>
        <v>0</v>
      </c>
      <c r="J87" s="82">
        <f t="shared" si="40"/>
        <v>131245.96028999999</v>
      </c>
    </row>
    <row r="88" spans="1:10" s="39" customFormat="1" ht="12.75" x14ac:dyDescent="0.2">
      <c r="A88" s="15" t="s">
        <v>22</v>
      </c>
      <c r="B88" s="44" t="s">
        <v>28</v>
      </c>
      <c r="C88" s="45" t="s">
        <v>15</v>
      </c>
      <c r="D88" s="45" t="s">
        <v>50</v>
      </c>
      <c r="E88" s="45" t="s">
        <v>52</v>
      </c>
      <c r="F88" s="44" t="s">
        <v>10</v>
      </c>
      <c r="G88" s="46"/>
      <c r="H88" s="78">
        <f>H89</f>
        <v>131245.96028999999</v>
      </c>
      <c r="I88" s="78">
        <f t="shared" ref="I88:J92" si="41">I89</f>
        <v>0</v>
      </c>
      <c r="J88" s="78">
        <f t="shared" si="41"/>
        <v>131245.96028999999</v>
      </c>
    </row>
    <row r="89" spans="1:10" s="39" customFormat="1" ht="12.75" x14ac:dyDescent="0.2">
      <c r="A89" s="15" t="s">
        <v>11</v>
      </c>
      <c r="B89" s="44" t="s">
        <v>28</v>
      </c>
      <c r="C89" s="45" t="s">
        <v>15</v>
      </c>
      <c r="D89" s="45" t="s">
        <v>50</v>
      </c>
      <c r="E89" s="45" t="s">
        <v>52</v>
      </c>
      <c r="F89" s="44" t="s">
        <v>12</v>
      </c>
      <c r="G89" s="46"/>
      <c r="H89" s="78">
        <f>H90</f>
        <v>131245.96028999999</v>
      </c>
      <c r="I89" s="78">
        <f t="shared" si="41"/>
        <v>0</v>
      </c>
      <c r="J89" s="78">
        <f t="shared" si="41"/>
        <v>131245.96028999999</v>
      </c>
    </row>
    <row r="90" spans="1:10" s="39" customFormat="1" ht="25.5" x14ac:dyDescent="0.2">
      <c r="A90" s="15" t="s">
        <v>13</v>
      </c>
      <c r="B90" s="44" t="s">
        <v>28</v>
      </c>
      <c r="C90" s="45" t="s">
        <v>15</v>
      </c>
      <c r="D90" s="45" t="s">
        <v>50</v>
      </c>
      <c r="E90" s="45" t="s">
        <v>52</v>
      </c>
      <c r="F90" s="44" t="s">
        <v>14</v>
      </c>
      <c r="G90" s="46"/>
      <c r="H90" s="78">
        <f>H91</f>
        <v>131245.96028999999</v>
      </c>
      <c r="I90" s="78">
        <f t="shared" si="41"/>
        <v>0</v>
      </c>
      <c r="J90" s="78">
        <f t="shared" si="41"/>
        <v>131245.96028999999</v>
      </c>
    </row>
    <row r="91" spans="1:10" s="39" customFormat="1" ht="12.75" x14ac:dyDescent="0.2">
      <c r="A91" s="15" t="s">
        <v>39</v>
      </c>
      <c r="B91" s="44" t="s">
        <v>28</v>
      </c>
      <c r="C91" s="45" t="s">
        <v>15</v>
      </c>
      <c r="D91" s="45" t="s">
        <v>50</v>
      </c>
      <c r="E91" s="45" t="s">
        <v>52</v>
      </c>
      <c r="F91" s="45" t="s">
        <v>14</v>
      </c>
      <c r="G91" s="66" t="s">
        <v>40</v>
      </c>
      <c r="H91" s="78">
        <f>H92</f>
        <v>131245.96028999999</v>
      </c>
      <c r="I91" s="78">
        <f t="shared" si="41"/>
        <v>0</v>
      </c>
      <c r="J91" s="78">
        <f t="shared" si="41"/>
        <v>131245.96028999999</v>
      </c>
    </row>
    <row r="92" spans="1:10" s="39" customFormat="1" ht="63.75" x14ac:dyDescent="0.2">
      <c r="A92" s="89" t="s">
        <v>99</v>
      </c>
      <c r="B92" s="16" t="s">
        <v>28</v>
      </c>
      <c r="C92" s="17" t="s">
        <v>15</v>
      </c>
      <c r="D92" s="17" t="s">
        <v>50</v>
      </c>
      <c r="E92" s="17" t="s">
        <v>52</v>
      </c>
      <c r="F92" s="17" t="s">
        <v>14</v>
      </c>
      <c r="G92" s="18"/>
      <c r="H92" s="78">
        <f>H93</f>
        <v>131245.96028999999</v>
      </c>
      <c r="I92" s="78">
        <f t="shared" si="41"/>
        <v>0</v>
      </c>
      <c r="J92" s="78">
        <f t="shared" si="41"/>
        <v>131245.96028999999</v>
      </c>
    </row>
    <row r="93" spans="1:10" s="39" customFormat="1" ht="12.75" x14ac:dyDescent="0.2">
      <c r="A93" s="15" t="s">
        <v>39</v>
      </c>
      <c r="B93" s="16" t="s">
        <v>28</v>
      </c>
      <c r="C93" s="17" t="s">
        <v>15</v>
      </c>
      <c r="D93" s="17" t="s">
        <v>50</v>
      </c>
      <c r="E93" s="17" t="s">
        <v>52</v>
      </c>
      <c r="F93" s="17" t="s">
        <v>14</v>
      </c>
      <c r="G93" s="18" t="s">
        <v>40</v>
      </c>
      <c r="H93" s="78">
        <v>131245.96028999999</v>
      </c>
      <c r="I93" s="78">
        <v>0</v>
      </c>
      <c r="J93" s="78">
        <f>H93+I93</f>
        <v>131245.96028999999</v>
      </c>
    </row>
    <row r="94" spans="1:10" s="39" customFormat="1" ht="12.75" x14ac:dyDescent="0.2">
      <c r="A94" s="73" t="s">
        <v>33</v>
      </c>
      <c r="B94" s="47" t="s">
        <v>28</v>
      </c>
      <c r="C94" s="48" t="s">
        <v>15</v>
      </c>
      <c r="D94" s="48" t="s">
        <v>16</v>
      </c>
      <c r="E94" s="47"/>
      <c r="F94" s="48"/>
      <c r="G94" s="49"/>
      <c r="H94" s="81">
        <f>H95+H96</f>
        <v>694464.51503000001</v>
      </c>
      <c r="I94" s="81">
        <f t="shared" ref="I94:J94" si="42">I95+I96</f>
        <v>600</v>
      </c>
      <c r="J94" s="81">
        <f t="shared" si="42"/>
        <v>695064.51503000001</v>
      </c>
    </row>
    <row r="95" spans="1:10" s="39" customFormat="1" ht="12.75" x14ac:dyDescent="0.2">
      <c r="A95" s="72" t="s">
        <v>23</v>
      </c>
      <c r="B95" s="40" t="s">
        <v>28</v>
      </c>
      <c r="C95" s="41" t="s">
        <v>15</v>
      </c>
      <c r="D95" s="41" t="s">
        <v>16</v>
      </c>
      <c r="E95" s="40" t="s">
        <v>38</v>
      </c>
      <c r="F95" s="48"/>
      <c r="G95" s="43" t="s">
        <v>9</v>
      </c>
      <c r="H95" s="82">
        <f>H102+H132+H143</f>
        <v>16526</v>
      </c>
      <c r="I95" s="82">
        <f t="shared" ref="I95:J95" si="43">I102+I132+I143</f>
        <v>600</v>
      </c>
      <c r="J95" s="82">
        <f t="shared" si="43"/>
        <v>17126</v>
      </c>
    </row>
    <row r="96" spans="1:10" s="39" customFormat="1" ht="12.75" x14ac:dyDescent="0.2">
      <c r="A96" s="72" t="s">
        <v>39</v>
      </c>
      <c r="B96" s="40" t="s">
        <v>28</v>
      </c>
      <c r="C96" s="41" t="s">
        <v>15</v>
      </c>
      <c r="D96" s="41" t="s">
        <v>16</v>
      </c>
      <c r="E96" s="40" t="s">
        <v>38</v>
      </c>
      <c r="F96" s="48"/>
      <c r="G96" s="43" t="s">
        <v>40</v>
      </c>
      <c r="H96" s="82">
        <f>H133+H144+H151+H98</f>
        <v>677938.51503000001</v>
      </c>
      <c r="I96" s="82">
        <f t="shared" ref="I96:J96" si="44">I133+I144+I151+I98</f>
        <v>0</v>
      </c>
      <c r="J96" s="82">
        <f t="shared" si="44"/>
        <v>677938.51503000001</v>
      </c>
    </row>
    <row r="97" spans="1:10" s="2" customFormat="1" ht="51" x14ac:dyDescent="0.2">
      <c r="A97" s="89" t="s">
        <v>100</v>
      </c>
      <c r="B97" s="16" t="s">
        <v>28</v>
      </c>
      <c r="C97" s="17" t="s">
        <v>15</v>
      </c>
      <c r="D97" s="17" t="s">
        <v>16</v>
      </c>
      <c r="E97" s="17" t="s">
        <v>86</v>
      </c>
      <c r="F97" s="16" t="s">
        <v>14</v>
      </c>
      <c r="G97" s="20"/>
      <c r="H97" s="78">
        <f>H98</f>
        <v>300</v>
      </c>
      <c r="I97" s="78">
        <f t="shared" ref="I97:J97" si="45">I98</f>
        <v>0</v>
      </c>
      <c r="J97" s="78">
        <f t="shared" si="45"/>
        <v>300</v>
      </c>
    </row>
    <row r="98" spans="1:10" s="2" customFormat="1" ht="12.75" x14ac:dyDescent="0.2">
      <c r="A98" s="15" t="s">
        <v>23</v>
      </c>
      <c r="B98" s="16" t="s">
        <v>28</v>
      </c>
      <c r="C98" s="17" t="s">
        <v>15</v>
      </c>
      <c r="D98" s="17" t="s">
        <v>16</v>
      </c>
      <c r="E98" s="17" t="s">
        <v>86</v>
      </c>
      <c r="F98" s="17" t="s">
        <v>14</v>
      </c>
      <c r="G98" s="18" t="s">
        <v>40</v>
      </c>
      <c r="H98" s="78">
        <v>300</v>
      </c>
      <c r="I98" s="78">
        <v>0</v>
      </c>
      <c r="J98" s="78">
        <f>H98+I98</f>
        <v>300</v>
      </c>
    </row>
    <row r="99" spans="1:10" s="2" customFormat="1" ht="12.75" x14ac:dyDescent="0.2">
      <c r="A99" s="15" t="s">
        <v>22</v>
      </c>
      <c r="B99" s="16" t="s">
        <v>28</v>
      </c>
      <c r="C99" s="17" t="s">
        <v>15</v>
      </c>
      <c r="D99" s="17" t="s">
        <v>16</v>
      </c>
      <c r="E99" s="17" t="s">
        <v>57</v>
      </c>
      <c r="F99" s="16" t="s">
        <v>10</v>
      </c>
      <c r="G99" s="20"/>
      <c r="H99" s="78">
        <f>H100</f>
        <v>14270</v>
      </c>
      <c r="I99" s="78">
        <f t="shared" ref="I99:J101" si="46">I100</f>
        <v>600</v>
      </c>
      <c r="J99" s="78">
        <f t="shared" si="46"/>
        <v>14870</v>
      </c>
    </row>
    <row r="100" spans="1:10" s="2" customFormat="1" ht="12.75" x14ac:dyDescent="0.2">
      <c r="A100" s="15" t="s">
        <v>11</v>
      </c>
      <c r="B100" s="16" t="s">
        <v>28</v>
      </c>
      <c r="C100" s="17" t="s">
        <v>15</v>
      </c>
      <c r="D100" s="17" t="s">
        <v>16</v>
      </c>
      <c r="E100" s="17" t="s">
        <v>57</v>
      </c>
      <c r="F100" s="16" t="s">
        <v>12</v>
      </c>
      <c r="G100" s="20"/>
      <c r="H100" s="84">
        <f>H101</f>
        <v>14270</v>
      </c>
      <c r="I100" s="84">
        <f t="shared" si="46"/>
        <v>600</v>
      </c>
      <c r="J100" s="84">
        <f t="shared" si="46"/>
        <v>14870</v>
      </c>
    </row>
    <row r="101" spans="1:10" s="2" customFormat="1" ht="25.5" x14ac:dyDescent="0.2">
      <c r="A101" s="15" t="s">
        <v>13</v>
      </c>
      <c r="B101" s="16" t="s">
        <v>28</v>
      </c>
      <c r="C101" s="17" t="s">
        <v>15</v>
      </c>
      <c r="D101" s="17" t="s">
        <v>16</v>
      </c>
      <c r="E101" s="17" t="s">
        <v>57</v>
      </c>
      <c r="F101" s="16" t="s">
        <v>14</v>
      </c>
      <c r="G101" s="20"/>
      <c r="H101" s="84">
        <f>H102</f>
        <v>14270</v>
      </c>
      <c r="I101" s="84">
        <f t="shared" si="46"/>
        <v>600</v>
      </c>
      <c r="J101" s="84">
        <f t="shared" si="46"/>
        <v>14870</v>
      </c>
    </row>
    <row r="102" spans="1:10" s="2" customFormat="1" ht="12.75" x14ac:dyDescent="0.2">
      <c r="A102" s="15" t="s">
        <v>23</v>
      </c>
      <c r="B102" s="16" t="s">
        <v>28</v>
      </c>
      <c r="C102" s="17" t="s">
        <v>15</v>
      </c>
      <c r="D102" s="17" t="s">
        <v>16</v>
      </c>
      <c r="E102" s="17" t="s">
        <v>57</v>
      </c>
      <c r="F102" s="17" t="s">
        <v>14</v>
      </c>
      <c r="G102" s="18" t="s">
        <v>9</v>
      </c>
      <c r="H102" s="84">
        <f>H105+H108+H111+H126+H128</f>
        <v>14270</v>
      </c>
      <c r="I102" s="84">
        <f>I105+I108+I111+I126+I128</f>
        <v>600</v>
      </c>
      <c r="J102" s="84">
        <f>J105+J108+J111+J126+J128</f>
        <v>14870</v>
      </c>
    </row>
    <row r="103" spans="1:10" s="2" customFormat="1" ht="12.75" x14ac:dyDescent="0.2">
      <c r="A103" s="15" t="s">
        <v>39</v>
      </c>
      <c r="B103" s="16" t="s">
        <v>28</v>
      </c>
      <c r="C103" s="17" t="s">
        <v>15</v>
      </c>
      <c r="D103" s="17" t="s">
        <v>16</v>
      </c>
      <c r="E103" s="17" t="s">
        <v>57</v>
      </c>
      <c r="F103" s="17" t="s">
        <v>14</v>
      </c>
      <c r="G103" s="18" t="s">
        <v>40</v>
      </c>
      <c r="H103" s="78">
        <v>0</v>
      </c>
      <c r="I103" s="78">
        <v>0</v>
      </c>
      <c r="J103" s="78">
        <f>J106+J109+J112+J129</f>
        <v>111659.5</v>
      </c>
    </row>
    <row r="104" spans="1:10" s="2" customFormat="1" ht="66.75" customHeight="1" x14ac:dyDescent="0.2">
      <c r="A104" s="89" t="s">
        <v>101</v>
      </c>
      <c r="B104" s="16" t="s">
        <v>28</v>
      </c>
      <c r="C104" s="17" t="s">
        <v>15</v>
      </c>
      <c r="D104" s="17" t="s">
        <v>16</v>
      </c>
      <c r="E104" s="17" t="s">
        <v>57</v>
      </c>
      <c r="F104" s="17" t="s">
        <v>14</v>
      </c>
      <c r="G104" s="18"/>
      <c r="H104" s="78">
        <f>H105</f>
        <v>1425</v>
      </c>
      <c r="I104" s="78">
        <f t="shared" ref="I104:J104" si="47">I105</f>
        <v>0</v>
      </c>
      <c r="J104" s="78">
        <f t="shared" si="47"/>
        <v>1425</v>
      </c>
    </row>
    <row r="105" spans="1:10" s="2" customFormat="1" ht="12.75" x14ac:dyDescent="0.2">
      <c r="A105" s="15" t="s">
        <v>23</v>
      </c>
      <c r="B105" s="16" t="s">
        <v>28</v>
      </c>
      <c r="C105" s="17" t="s">
        <v>15</v>
      </c>
      <c r="D105" s="17" t="s">
        <v>16</v>
      </c>
      <c r="E105" s="17" t="s">
        <v>57</v>
      </c>
      <c r="F105" s="17" t="s">
        <v>14</v>
      </c>
      <c r="G105" s="18" t="s">
        <v>9</v>
      </c>
      <c r="H105" s="78">
        <v>1425</v>
      </c>
      <c r="I105" s="78">
        <v>0</v>
      </c>
      <c r="J105" s="78">
        <f>H105+I105</f>
        <v>1425</v>
      </c>
    </row>
    <row r="106" spans="1:10" s="2" customFormat="1" ht="12.75" x14ac:dyDescent="0.2">
      <c r="A106" s="15" t="s">
        <v>39</v>
      </c>
      <c r="B106" s="16" t="s">
        <v>28</v>
      </c>
      <c r="C106" s="17" t="s">
        <v>15</v>
      </c>
      <c r="D106" s="17" t="s">
        <v>16</v>
      </c>
      <c r="E106" s="17" t="s">
        <v>57</v>
      </c>
      <c r="F106" s="17" t="s">
        <v>14</v>
      </c>
      <c r="G106" s="18" t="s">
        <v>40</v>
      </c>
      <c r="H106" s="78">
        <v>0</v>
      </c>
      <c r="I106" s="78">
        <v>0</v>
      </c>
      <c r="J106" s="78">
        <f>H106+I106</f>
        <v>0</v>
      </c>
    </row>
    <row r="107" spans="1:10" s="2" customFormat="1" ht="25.5" x14ac:dyDescent="0.2">
      <c r="A107" s="89" t="s">
        <v>102</v>
      </c>
      <c r="B107" s="16" t="s">
        <v>28</v>
      </c>
      <c r="C107" s="17" t="s">
        <v>15</v>
      </c>
      <c r="D107" s="17" t="s">
        <v>16</v>
      </c>
      <c r="E107" s="17" t="s">
        <v>57</v>
      </c>
      <c r="F107" s="16" t="s">
        <v>14</v>
      </c>
      <c r="G107" s="20"/>
      <c r="H107" s="78">
        <f>H108</f>
        <v>12000</v>
      </c>
      <c r="I107" s="84">
        <f t="shared" ref="I107:J107" si="48">I108</f>
        <v>0</v>
      </c>
      <c r="J107" s="84">
        <f t="shared" si="48"/>
        <v>12000</v>
      </c>
    </row>
    <row r="108" spans="1:10" s="2" customFormat="1" ht="12.75" x14ac:dyDescent="0.2">
      <c r="A108" s="15" t="s">
        <v>23</v>
      </c>
      <c r="B108" s="16" t="s">
        <v>28</v>
      </c>
      <c r="C108" s="17" t="s">
        <v>15</v>
      </c>
      <c r="D108" s="17" t="s">
        <v>16</v>
      </c>
      <c r="E108" s="17" t="s">
        <v>57</v>
      </c>
      <c r="F108" s="17" t="s">
        <v>14</v>
      </c>
      <c r="G108" s="18" t="s">
        <v>9</v>
      </c>
      <c r="H108" s="78">
        <v>12000</v>
      </c>
      <c r="I108" s="84">
        <v>0</v>
      </c>
      <c r="J108" s="84">
        <f>H108+I108</f>
        <v>12000</v>
      </c>
    </row>
    <row r="109" spans="1:10" s="2" customFormat="1" ht="12.75" x14ac:dyDescent="0.2">
      <c r="A109" s="15" t="s">
        <v>58</v>
      </c>
      <c r="B109" s="16" t="s">
        <v>28</v>
      </c>
      <c r="C109" s="17" t="s">
        <v>15</v>
      </c>
      <c r="D109" s="17" t="s">
        <v>16</v>
      </c>
      <c r="E109" s="17" t="s">
        <v>57</v>
      </c>
      <c r="F109" s="17" t="s">
        <v>14</v>
      </c>
      <c r="G109" s="18" t="s">
        <v>40</v>
      </c>
      <c r="H109" s="78">
        <v>0</v>
      </c>
      <c r="I109" s="84">
        <v>0</v>
      </c>
      <c r="J109" s="84">
        <f>H109+I109</f>
        <v>0</v>
      </c>
    </row>
    <row r="110" spans="1:10" s="2" customFormat="1" ht="38.25" x14ac:dyDescent="0.2">
      <c r="A110" s="89" t="s">
        <v>103</v>
      </c>
      <c r="B110" s="16" t="s">
        <v>28</v>
      </c>
      <c r="C110" s="17" t="s">
        <v>15</v>
      </c>
      <c r="D110" s="17" t="s">
        <v>16</v>
      </c>
      <c r="E110" s="17" t="s">
        <v>57</v>
      </c>
      <c r="F110" s="16" t="s">
        <v>14</v>
      </c>
      <c r="G110" s="20"/>
      <c r="H110" s="78">
        <f>H111</f>
        <v>595</v>
      </c>
      <c r="I110" s="84">
        <f t="shared" ref="I110:J110" si="49">I111</f>
        <v>0</v>
      </c>
      <c r="J110" s="84">
        <f t="shared" si="49"/>
        <v>595</v>
      </c>
    </row>
    <row r="111" spans="1:10" s="2" customFormat="1" ht="12.75" x14ac:dyDescent="0.2">
      <c r="A111" s="15" t="s">
        <v>23</v>
      </c>
      <c r="B111" s="16" t="s">
        <v>28</v>
      </c>
      <c r="C111" s="17" t="s">
        <v>15</v>
      </c>
      <c r="D111" s="17" t="s">
        <v>16</v>
      </c>
      <c r="E111" s="17" t="s">
        <v>57</v>
      </c>
      <c r="F111" s="17" t="s">
        <v>14</v>
      </c>
      <c r="G111" s="18" t="s">
        <v>9</v>
      </c>
      <c r="H111" s="78">
        <v>595</v>
      </c>
      <c r="I111" s="84">
        <v>0</v>
      </c>
      <c r="J111" s="84">
        <f>H111+I111</f>
        <v>595</v>
      </c>
    </row>
    <row r="112" spans="1:10" s="2" customFormat="1" ht="12.75" x14ac:dyDescent="0.2">
      <c r="A112" s="15" t="s">
        <v>58</v>
      </c>
      <c r="B112" s="16" t="s">
        <v>28</v>
      </c>
      <c r="C112" s="17" t="s">
        <v>15</v>
      </c>
      <c r="D112" s="17" t="s">
        <v>16</v>
      </c>
      <c r="E112" s="17" t="s">
        <v>57</v>
      </c>
      <c r="F112" s="17" t="s">
        <v>14</v>
      </c>
      <c r="G112" s="18" t="s">
        <v>40</v>
      </c>
      <c r="H112" s="78">
        <v>0</v>
      </c>
      <c r="I112" s="84">
        <v>0</v>
      </c>
      <c r="J112" s="84">
        <f>H112+I112</f>
        <v>0</v>
      </c>
    </row>
    <row r="113" spans="1:10" s="2" customFormat="1" ht="38.25" hidden="1" x14ac:dyDescent="0.2">
      <c r="A113" s="28" t="s">
        <v>59</v>
      </c>
      <c r="B113" s="16" t="s">
        <v>28</v>
      </c>
      <c r="C113" s="17" t="s">
        <v>15</v>
      </c>
      <c r="D113" s="17" t="s">
        <v>16</v>
      </c>
      <c r="E113" s="17" t="s">
        <v>57</v>
      </c>
      <c r="F113" s="16" t="s">
        <v>14</v>
      </c>
      <c r="G113" s="20"/>
      <c r="H113" s="78">
        <f>H114</f>
        <v>0</v>
      </c>
      <c r="I113" s="84">
        <f>I114</f>
        <v>0</v>
      </c>
      <c r="J113" s="84">
        <f>J114</f>
        <v>0</v>
      </c>
    </row>
    <row r="114" spans="1:10" s="2" customFormat="1" ht="12.75" hidden="1" x14ac:dyDescent="0.2">
      <c r="A114" s="15" t="s">
        <v>23</v>
      </c>
      <c r="B114" s="16" t="s">
        <v>28</v>
      </c>
      <c r="C114" s="17" t="s">
        <v>15</v>
      </c>
      <c r="D114" s="17" t="s">
        <v>16</v>
      </c>
      <c r="E114" s="17" t="s">
        <v>57</v>
      </c>
      <c r="F114" s="17" t="s">
        <v>14</v>
      </c>
      <c r="G114" s="18" t="s">
        <v>9</v>
      </c>
      <c r="H114" s="78">
        <v>0</v>
      </c>
      <c r="I114" s="84">
        <v>0</v>
      </c>
      <c r="J114" s="84">
        <v>0</v>
      </c>
    </row>
    <row r="115" spans="1:10" s="2" customFormat="1" ht="12.75" hidden="1" x14ac:dyDescent="0.2">
      <c r="A115" s="15" t="s">
        <v>58</v>
      </c>
      <c r="B115" s="16" t="s">
        <v>28</v>
      </c>
      <c r="C115" s="17" t="s">
        <v>15</v>
      </c>
      <c r="D115" s="17" t="s">
        <v>16</v>
      </c>
      <c r="E115" s="17" t="s">
        <v>57</v>
      </c>
      <c r="F115" s="17" t="s">
        <v>14</v>
      </c>
      <c r="G115" s="18" t="s">
        <v>40</v>
      </c>
      <c r="H115" s="78"/>
      <c r="I115" s="84"/>
      <c r="J115" s="84"/>
    </row>
    <row r="116" spans="1:10" s="2" customFormat="1" ht="38.25" hidden="1" x14ac:dyDescent="0.2">
      <c r="A116" s="28" t="s">
        <v>60</v>
      </c>
      <c r="B116" s="16" t="s">
        <v>28</v>
      </c>
      <c r="C116" s="17" t="s">
        <v>15</v>
      </c>
      <c r="D116" s="17" t="s">
        <v>16</v>
      </c>
      <c r="E116" s="17" t="s">
        <v>57</v>
      </c>
      <c r="F116" s="16" t="s">
        <v>14</v>
      </c>
      <c r="G116" s="20"/>
      <c r="H116" s="78">
        <f>H117</f>
        <v>0</v>
      </c>
      <c r="I116" s="84">
        <f>I117</f>
        <v>0</v>
      </c>
      <c r="J116" s="84">
        <f>J117</f>
        <v>0</v>
      </c>
    </row>
    <row r="117" spans="1:10" s="2" customFormat="1" ht="12.75" hidden="1" x14ac:dyDescent="0.2">
      <c r="A117" s="15" t="s">
        <v>23</v>
      </c>
      <c r="B117" s="16" t="s">
        <v>28</v>
      </c>
      <c r="C117" s="17" t="s">
        <v>15</v>
      </c>
      <c r="D117" s="17" t="s">
        <v>16</v>
      </c>
      <c r="E117" s="17" t="s">
        <v>57</v>
      </c>
      <c r="F117" s="17" t="s">
        <v>14</v>
      </c>
      <c r="G117" s="18" t="s">
        <v>9</v>
      </c>
      <c r="H117" s="78">
        <v>0</v>
      </c>
      <c r="I117" s="84">
        <v>0</v>
      </c>
      <c r="J117" s="84">
        <v>0</v>
      </c>
    </row>
    <row r="118" spans="1:10" s="2" customFormat="1" ht="12.75" hidden="1" x14ac:dyDescent="0.2">
      <c r="A118" s="15" t="s">
        <v>58</v>
      </c>
      <c r="B118" s="16" t="s">
        <v>28</v>
      </c>
      <c r="C118" s="17" t="s">
        <v>15</v>
      </c>
      <c r="D118" s="17" t="s">
        <v>16</v>
      </c>
      <c r="E118" s="17" t="s">
        <v>57</v>
      </c>
      <c r="F118" s="17" t="s">
        <v>14</v>
      </c>
      <c r="G118" s="18" t="s">
        <v>40</v>
      </c>
      <c r="H118" s="78"/>
      <c r="I118" s="84"/>
      <c r="J118" s="84"/>
    </row>
    <row r="119" spans="1:10" s="2" customFormat="1" ht="38.25" hidden="1" x14ac:dyDescent="0.2">
      <c r="A119" s="28" t="s">
        <v>61</v>
      </c>
      <c r="B119" s="16" t="s">
        <v>28</v>
      </c>
      <c r="C119" s="17" t="s">
        <v>15</v>
      </c>
      <c r="D119" s="17" t="s">
        <v>16</v>
      </c>
      <c r="E119" s="17" t="s">
        <v>57</v>
      </c>
      <c r="F119" s="16" t="s">
        <v>14</v>
      </c>
      <c r="G119" s="20"/>
      <c r="H119" s="78">
        <f>H120</f>
        <v>0</v>
      </c>
      <c r="I119" s="84">
        <f>I120</f>
        <v>0</v>
      </c>
      <c r="J119" s="84">
        <f>J120</f>
        <v>0</v>
      </c>
    </row>
    <row r="120" spans="1:10" s="2" customFormat="1" ht="12.75" hidden="1" x14ac:dyDescent="0.2">
      <c r="A120" s="15" t="s">
        <v>23</v>
      </c>
      <c r="B120" s="16" t="s">
        <v>28</v>
      </c>
      <c r="C120" s="17" t="s">
        <v>15</v>
      </c>
      <c r="D120" s="17" t="s">
        <v>16</v>
      </c>
      <c r="E120" s="17" t="s">
        <v>57</v>
      </c>
      <c r="F120" s="17" t="s">
        <v>14</v>
      </c>
      <c r="G120" s="18" t="s">
        <v>9</v>
      </c>
      <c r="H120" s="78">
        <v>0</v>
      </c>
      <c r="I120" s="84">
        <v>0</v>
      </c>
      <c r="J120" s="84">
        <v>0</v>
      </c>
    </row>
    <row r="121" spans="1:10" s="2" customFormat="1" ht="12.75" hidden="1" x14ac:dyDescent="0.2">
      <c r="A121" s="15" t="s">
        <v>58</v>
      </c>
      <c r="B121" s="16" t="s">
        <v>28</v>
      </c>
      <c r="C121" s="17" t="s">
        <v>15</v>
      </c>
      <c r="D121" s="17" t="s">
        <v>16</v>
      </c>
      <c r="E121" s="17" t="s">
        <v>57</v>
      </c>
      <c r="F121" s="17" t="s">
        <v>14</v>
      </c>
      <c r="G121" s="18" t="s">
        <v>40</v>
      </c>
      <c r="H121" s="78"/>
      <c r="I121" s="84"/>
      <c r="J121" s="84"/>
    </row>
    <row r="122" spans="1:10" s="2" customFormat="1" ht="25.5" hidden="1" x14ac:dyDescent="0.2">
      <c r="A122" s="28" t="s">
        <v>48</v>
      </c>
      <c r="B122" s="16" t="s">
        <v>28</v>
      </c>
      <c r="C122" s="17" t="s">
        <v>15</v>
      </c>
      <c r="D122" s="17" t="s">
        <v>16</v>
      </c>
      <c r="E122" s="17" t="s">
        <v>57</v>
      </c>
      <c r="F122" s="16" t="s">
        <v>14</v>
      </c>
      <c r="G122" s="20"/>
      <c r="H122" s="78">
        <f>H123</f>
        <v>0</v>
      </c>
      <c r="I122" s="84">
        <f>I123</f>
        <v>0</v>
      </c>
      <c r="J122" s="84">
        <f>J123</f>
        <v>0</v>
      </c>
    </row>
    <row r="123" spans="1:10" s="2" customFormat="1" ht="12.75" hidden="1" x14ac:dyDescent="0.2">
      <c r="A123" s="15" t="s">
        <v>23</v>
      </c>
      <c r="B123" s="16" t="s">
        <v>28</v>
      </c>
      <c r="C123" s="17" t="s">
        <v>15</v>
      </c>
      <c r="D123" s="17" t="s">
        <v>16</v>
      </c>
      <c r="E123" s="17" t="s">
        <v>57</v>
      </c>
      <c r="F123" s="17" t="s">
        <v>14</v>
      </c>
      <c r="G123" s="18" t="s">
        <v>9</v>
      </c>
      <c r="H123" s="78">
        <v>0</v>
      </c>
      <c r="I123" s="84">
        <v>0</v>
      </c>
      <c r="J123" s="84">
        <v>0</v>
      </c>
    </row>
    <row r="124" spans="1:10" s="2" customFormat="1" ht="12.75" hidden="1" x14ac:dyDescent="0.2">
      <c r="A124" s="15" t="s">
        <v>58</v>
      </c>
      <c r="B124" s="16" t="s">
        <v>28</v>
      </c>
      <c r="C124" s="17" t="s">
        <v>15</v>
      </c>
      <c r="D124" s="17" t="s">
        <v>16</v>
      </c>
      <c r="E124" s="17" t="s">
        <v>57</v>
      </c>
      <c r="F124" s="17" t="s">
        <v>14</v>
      </c>
      <c r="G124" s="18" t="s">
        <v>40</v>
      </c>
      <c r="H124" s="78"/>
      <c r="I124" s="84"/>
      <c r="J124" s="84"/>
    </row>
    <row r="125" spans="1:10" s="2" customFormat="1" ht="51" x14ac:dyDescent="0.2">
      <c r="A125" s="89" t="s">
        <v>100</v>
      </c>
      <c r="B125" s="16" t="s">
        <v>28</v>
      </c>
      <c r="C125" s="17" t="s">
        <v>15</v>
      </c>
      <c r="D125" s="17" t="s">
        <v>16</v>
      </c>
      <c r="E125" s="17" t="s">
        <v>57</v>
      </c>
      <c r="F125" s="16" t="s">
        <v>14</v>
      </c>
      <c r="G125" s="20"/>
      <c r="H125" s="78">
        <f>H126</f>
        <v>250</v>
      </c>
      <c r="I125" s="84">
        <f t="shared" ref="I125:J127" si="50">I126</f>
        <v>0</v>
      </c>
      <c r="J125" s="84">
        <f t="shared" si="50"/>
        <v>250</v>
      </c>
    </row>
    <row r="126" spans="1:10" s="2" customFormat="1" ht="12.75" x14ac:dyDescent="0.2">
      <c r="A126" s="15" t="s">
        <v>23</v>
      </c>
      <c r="B126" s="16" t="s">
        <v>28</v>
      </c>
      <c r="C126" s="17" t="s">
        <v>15</v>
      </c>
      <c r="D126" s="17" t="s">
        <v>16</v>
      </c>
      <c r="E126" s="17" t="s">
        <v>57</v>
      </c>
      <c r="F126" s="17" t="s">
        <v>14</v>
      </c>
      <c r="G126" s="18" t="s">
        <v>9</v>
      </c>
      <c r="H126" s="78">
        <v>250</v>
      </c>
      <c r="I126" s="84">
        <v>0</v>
      </c>
      <c r="J126" s="84">
        <f>H126+I126</f>
        <v>250</v>
      </c>
    </row>
    <row r="127" spans="1:10" s="2" customFormat="1" ht="12.75" x14ac:dyDescent="0.2">
      <c r="A127" s="89" t="s">
        <v>104</v>
      </c>
      <c r="B127" s="16" t="s">
        <v>28</v>
      </c>
      <c r="C127" s="17" t="s">
        <v>15</v>
      </c>
      <c r="D127" s="17" t="s">
        <v>16</v>
      </c>
      <c r="E127" s="17" t="s">
        <v>57</v>
      </c>
      <c r="F127" s="16" t="s">
        <v>14</v>
      </c>
      <c r="G127" s="20"/>
      <c r="H127" s="78">
        <f>H128</f>
        <v>0</v>
      </c>
      <c r="I127" s="78">
        <f t="shared" si="50"/>
        <v>600</v>
      </c>
      <c r="J127" s="78">
        <f t="shared" si="50"/>
        <v>600</v>
      </c>
    </row>
    <row r="128" spans="1:10" s="2" customFormat="1" ht="12.75" x14ac:dyDescent="0.2">
      <c r="A128" s="15" t="s">
        <v>23</v>
      </c>
      <c r="B128" s="16" t="s">
        <v>28</v>
      </c>
      <c r="C128" s="17" t="s">
        <v>15</v>
      </c>
      <c r="D128" s="17" t="s">
        <v>16</v>
      </c>
      <c r="E128" s="17" t="s">
        <v>57</v>
      </c>
      <c r="F128" s="17" t="s">
        <v>14</v>
      </c>
      <c r="G128" s="18" t="s">
        <v>9</v>
      </c>
      <c r="H128" s="78">
        <v>0</v>
      </c>
      <c r="I128" s="78">
        <v>600</v>
      </c>
      <c r="J128" s="78">
        <f>H128+I128</f>
        <v>600</v>
      </c>
    </row>
    <row r="129" spans="1:10" s="2" customFormat="1" ht="12.75" x14ac:dyDescent="0.2">
      <c r="A129" s="15" t="s">
        <v>22</v>
      </c>
      <c r="B129" s="16" t="s">
        <v>28</v>
      </c>
      <c r="C129" s="17" t="s">
        <v>15</v>
      </c>
      <c r="D129" s="17" t="s">
        <v>16</v>
      </c>
      <c r="E129" s="17" t="s">
        <v>56</v>
      </c>
      <c r="F129" s="16" t="s">
        <v>10</v>
      </c>
      <c r="G129" s="20"/>
      <c r="H129" s="78">
        <f>H130</f>
        <v>111659.5</v>
      </c>
      <c r="I129" s="84">
        <f t="shared" ref="I129:J130" si="51">I130</f>
        <v>0</v>
      </c>
      <c r="J129" s="84">
        <f t="shared" si="51"/>
        <v>111659.5</v>
      </c>
    </row>
    <row r="130" spans="1:10" s="2" customFormat="1" ht="12.75" x14ac:dyDescent="0.2">
      <c r="A130" s="15" t="s">
        <v>11</v>
      </c>
      <c r="B130" s="16" t="s">
        <v>28</v>
      </c>
      <c r="C130" s="17" t="s">
        <v>15</v>
      </c>
      <c r="D130" s="17" t="s">
        <v>16</v>
      </c>
      <c r="E130" s="17" t="s">
        <v>56</v>
      </c>
      <c r="F130" s="16" t="s">
        <v>12</v>
      </c>
      <c r="G130" s="20"/>
      <c r="H130" s="78">
        <f>H131</f>
        <v>111659.5</v>
      </c>
      <c r="I130" s="84">
        <f t="shared" si="51"/>
        <v>0</v>
      </c>
      <c r="J130" s="84">
        <f t="shared" si="51"/>
        <v>111659.5</v>
      </c>
    </row>
    <row r="131" spans="1:10" s="2" customFormat="1" ht="25.5" x14ac:dyDescent="0.2">
      <c r="A131" s="15" t="s">
        <v>13</v>
      </c>
      <c r="B131" s="16" t="s">
        <v>28</v>
      </c>
      <c r="C131" s="17" t="s">
        <v>15</v>
      </c>
      <c r="D131" s="17" t="s">
        <v>16</v>
      </c>
      <c r="E131" s="17" t="s">
        <v>56</v>
      </c>
      <c r="F131" s="16" t="s">
        <v>14</v>
      </c>
      <c r="G131" s="20"/>
      <c r="H131" s="78">
        <f>H132+H133</f>
        <v>111659.5</v>
      </c>
      <c r="I131" s="84">
        <f t="shared" ref="I131:J131" si="52">I132+I133</f>
        <v>0</v>
      </c>
      <c r="J131" s="84">
        <f t="shared" si="52"/>
        <v>111659.5</v>
      </c>
    </row>
    <row r="132" spans="1:10" s="2" customFormat="1" ht="12.75" x14ac:dyDescent="0.2">
      <c r="A132" s="15" t="s">
        <v>23</v>
      </c>
      <c r="B132" s="16" t="s">
        <v>28</v>
      </c>
      <c r="C132" s="17" t="s">
        <v>15</v>
      </c>
      <c r="D132" s="17" t="s">
        <v>16</v>
      </c>
      <c r="E132" s="17" t="s">
        <v>56</v>
      </c>
      <c r="F132" s="17" t="s">
        <v>14</v>
      </c>
      <c r="G132" s="18" t="s">
        <v>9</v>
      </c>
      <c r="H132" s="78">
        <f>H135+H138</f>
        <v>1196</v>
      </c>
      <c r="I132" s="84">
        <f t="shared" ref="I132:J132" si="53">I135+I138</f>
        <v>0</v>
      </c>
      <c r="J132" s="84">
        <f t="shared" si="53"/>
        <v>1196</v>
      </c>
    </row>
    <row r="133" spans="1:10" s="2" customFormat="1" ht="16.5" customHeight="1" x14ac:dyDescent="0.2">
      <c r="A133" s="15" t="s">
        <v>39</v>
      </c>
      <c r="B133" s="16" t="s">
        <v>28</v>
      </c>
      <c r="C133" s="17" t="s">
        <v>15</v>
      </c>
      <c r="D133" s="17" t="s">
        <v>16</v>
      </c>
      <c r="E133" s="17" t="s">
        <v>56</v>
      </c>
      <c r="F133" s="17" t="s">
        <v>14</v>
      </c>
      <c r="G133" s="18" t="s">
        <v>40</v>
      </c>
      <c r="H133" s="78">
        <f>H136+H139</f>
        <v>110463.5</v>
      </c>
      <c r="I133" s="78">
        <f t="shared" ref="I133:J133" si="54">I136+I139</f>
        <v>0</v>
      </c>
      <c r="J133" s="78">
        <f t="shared" si="54"/>
        <v>110463.5</v>
      </c>
    </row>
    <row r="134" spans="1:10" s="2" customFormat="1" ht="12.75" hidden="1" x14ac:dyDescent="0.2">
      <c r="A134" s="28" t="s">
        <v>47</v>
      </c>
      <c r="B134" s="16" t="s">
        <v>28</v>
      </c>
      <c r="C134" s="17" t="s">
        <v>15</v>
      </c>
      <c r="D134" s="17" t="s">
        <v>16</v>
      </c>
      <c r="E134" s="17" t="s">
        <v>56</v>
      </c>
      <c r="F134" s="16" t="s">
        <v>14</v>
      </c>
      <c r="G134" s="20"/>
      <c r="H134" s="78">
        <f>H135</f>
        <v>0</v>
      </c>
      <c r="I134" s="84">
        <f t="shared" ref="I134:J134" si="55">I135</f>
        <v>0</v>
      </c>
      <c r="J134" s="84">
        <f t="shared" si="55"/>
        <v>0</v>
      </c>
    </row>
    <row r="135" spans="1:10" s="2" customFormat="1" ht="12.75" hidden="1" x14ac:dyDescent="0.2">
      <c r="A135" s="15" t="s">
        <v>23</v>
      </c>
      <c r="B135" s="16" t="s">
        <v>28</v>
      </c>
      <c r="C135" s="17" t="s">
        <v>15</v>
      </c>
      <c r="D135" s="17" t="s">
        <v>16</v>
      </c>
      <c r="E135" s="17" t="s">
        <v>56</v>
      </c>
      <c r="F135" s="17" t="s">
        <v>14</v>
      </c>
      <c r="G135" s="18" t="s">
        <v>9</v>
      </c>
      <c r="H135" s="78">
        <v>0</v>
      </c>
      <c r="I135" s="84">
        <v>0</v>
      </c>
      <c r="J135" s="84">
        <v>0</v>
      </c>
    </row>
    <row r="136" spans="1:10" s="2" customFormat="1" ht="12.75" hidden="1" x14ac:dyDescent="0.2">
      <c r="A136" s="15" t="s">
        <v>58</v>
      </c>
      <c r="B136" s="16" t="s">
        <v>28</v>
      </c>
      <c r="C136" s="17" t="s">
        <v>15</v>
      </c>
      <c r="D136" s="17" t="s">
        <v>16</v>
      </c>
      <c r="E136" s="17" t="s">
        <v>56</v>
      </c>
      <c r="F136" s="17" t="s">
        <v>14</v>
      </c>
      <c r="G136" s="18" t="s">
        <v>40</v>
      </c>
      <c r="H136" s="78"/>
      <c r="I136" s="84"/>
      <c r="J136" s="84"/>
    </row>
    <row r="137" spans="1:10" ht="25.5" x14ac:dyDescent="0.2">
      <c r="A137" s="90" t="s">
        <v>105</v>
      </c>
      <c r="B137" s="16" t="s">
        <v>28</v>
      </c>
      <c r="C137" s="17" t="s">
        <v>15</v>
      </c>
      <c r="D137" s="17" t="s">
        <v>16</v>
      </c>
      <c r="E137" s="17" t="s">
        <v>56</v>
      </c>
      <c r="F137" s="16" t="s">
        <v>14</v>
      </c>
      <c r="G137" s="20"/>
      <c r="H137" s="78">
        <f>H138+H139</f>
        <v>111659.5</v>
      </c>
      <c r="I137" s="78">
        <f t="shared" ref="I137:J137" si="56">I138+I139</f>
        <v>0</v>
      </c>
      <c r="J137" s="78">
        <f t="shared" si="56"/>
        <v>111659.5</v>
      </c>
    </row>
    <row r="138" spans="1:10" ht="12.75" x14ac:dyDescent="0.2">
      <c r="A138" s="19" t="s">
        <v>23</v>
      </c>
      <c r="B138" s="16" t="s">
        <v>28</v>
      </c>
      <c r="C138" s="17" t="s">
        <v>15</v>
      </c>
      <c r="D138" s="17" t="s">
        <v>16</v>
      </c>
      <c r="E138" s="17" t="s">
        <v>56</v>
      </c>
      <c r="F138" s="17" t="s">
        <v>14</v>
      </c>
      <c r="G138" s="18" t="s">
        <v>9</v>
      </c>
      <c r="H138" s="78">
        <v>1196</v>
      </c>
      <c r="I138" s="78">
        <v>0</v>
      </c>
      <c r="J138" s="78">
        <f t="shared" ref="J138:J139" si="57">H138+I138</f>
        <v>1196</v>
      </c>
    </row>
    <row r="139" spans="1:10" ht="12.75" x14ac:dyDescent="0.2">
      <c r="A139" s="19" t="s">
        <v>39</v>
      </c>
      <c r="B139" s="16" t="s">
        <v>28</v>
      </c>
      <c r="C139" s="17" t="s">
        <v>15</v>
      </c>
      <c r="D139" s="17" t="s">
        <v>16</v>
      </c>
      <c r="E139" s="17" t="s">
        <v>56</v>
      </c>
      <c r="F139" s="17" t="s">
        <v>14</v>
      </c>
      <c r="G139" s="18" t="s">
        <v>40</v>
      </c>
      <c r="H139" s="78">
        <v>110463.5</v>
      </c>
      <c r="I139" s="78">
        <v>0</v>
      </c>
      <c r="J139" s="78">
        <f t="shared" si="57"/>
        <v>110463.5</v>
      </c>
    </row>
    <row r="140" spans="1:10" s="2" customFormat="1" ht="12.75" x14ac:dyDescent="0.2">
      <c r="A140" s="15" t="s">
        <v>22</v>
      </c>
      <c r="B140" s="16" t="s">
        <v>28</v>
      </c>
      <c r="C140" s="17" t="s">
        <v>15</v>
      </c>
      <c r="D140" s="17" t="s">
        <v>16</v>
      </c>
      <c r="E140" s="17" t="s">
        <v>88</v>
      </c>
      <c r="F140" s="16" t="s">
        <v>10</v>
      </c>
      <c r="G140" s="20"/>
      <c r="H140" s="78">
        <f>H141</f>
        <v>15198.8</v>
      </c>
      <c r="I140" s="78">
        <f t="shared" ref="I140:J141" si="58">I141</f>
        <v>0</v>
      </c>
      <c r="J140" s="78">
        <f t="shared" si="58"/>
        <v>15198.8</v>
      </c>
    </row>
    <row r="141" spans="1:10" s="2" customFormat="1" ht="12.75" x14ac:dyDescent="0.2">
      <c r="A141" s="15" t="s">
        <v>11</v>
      </c>
      <c r="B141" s="16" t="s">
        <v>28</v>
      </c>
      <c r="C141" s="17" t="s">
        <v>15</v>
      </c>
      <c r="D141" s="17" t="s">
        <v>16</v>
      </c>
      <c r="E141" s="17" t="s">
        <v>88</v>
      </c>
      <c r="F141" s="16" t="s">
        <v>12</v>
      </c>
      <c r="G141" s="20"/>
      <c r="H141" s="78">
        <f>H142</f>
        <v>15198.8</v>
      </c>
      <c r="I141" s="78">
        <f t="shared" si="58"/>
        <v>0</v>
      </c>
      <c r="J141" s="78">
        <f t="shared" si="58"/>
        <v>15198.8</v>
      </c>
    </row>
    <row r="142" spans="1:10" s="2" customFormat="1" ht="25.5" x14ac:dyDescent="0.2">
      <c r="A142" s="15" t="s">
        <v>13</v>
      </c>
      <c r="B142" s="16" t="s">
        <v>28</v>
      </c>
      <c r="C142" s="17" t="s">
        <v>15</v>
      </c>
      <c r="D142" s="17" t="s">
        <v>16</v>
      </c>
      <c r="E142" s="17" t="s">
        <v>88</v>
      </c>
      <c r="F142" s="16" t="s">
        <v>14</v>
      </c>
      <c r="G142" s="20"/>
      <c r="H142" s="78">
        <f>H143+H144</f>
        <v>15198.8</v>
      </c>
      <c r="I142" s="78">
        <f t="shared" ref="I142:J142" si="59">I143+I144</f>
        <v>0</v>
      </c>
      <c r="J142" s="78">
        <f t="shared" si="59"/>
        <v>15198.8</v>
      </c>
    </row>
    <row r="143" spans="1:10" s="2" customFormat="1" ht="12.75" x14ac:dyDescent="0.2">
      <c r="A143" s="15" t="s">
        <v>23</v>
      </c>
      <c r="B143" s="16" t="s">
        <v>28</v>
      </c>
      <c r="C143" s="17" t="s">
        <v>15</v>
      </c>
      <c r="D143" s="17" t="s">
        <v>16</v>
      </c>
      <c r="E143" s="17" t="s">
        <v>88</v>
      </c>
      <c r="F143" s="17" t="s">
        <v>14</v>
      </c>
      <c r="G143" s="18" t="s">
        <v>9</v>
      </c>
      <c r="H143" s="78">
        <f>H146</f>
        <v>1060</v>
      </c>
      <c r="I143" s="78">
        <f t="shared" ref="I143:J143" si="60">I146</f>
        <v>0</v>
      </c>
      <c r="J143" s="78">
        <f t="shared" si="60"/>
        <v>1060</v>
      </c>
    </row>
    <row r="144" spans="1:10" s="2" customFormat="1" ht="12.75" x14ac:dyDescent="0.2">
      <c r="A144" s="15" t="s">
        <v>39</v>
      </c>
      <c r="B144" s="16" t="s">
        <v>28</v>
      </c>
      <c r="C144" s="17" t="s">
        <v>15</v>
      </c>
      <c r="D144" s="17" t="s">
        <v>16</v>
      </c>
      <c r="E144" s="17" t="s">
        <v>88</v>
      </c>
      <c r="F144" s="17" t="s">
        <v>14</v>
      </c>
      <c r="G144" s="18" t="s">
        <v>40</v>
      </c>
      <c r="H144" s="78">
        <f>H147</f>
        <v>14138.8</v>
      </c>
      <c r="I144" s="78">
        <f t="shared" ref="I144:J144" si="61">I147</f>
        <v>0</v>
      </c>
      <c r="J144" s="78">
        <f t="shared" si="61"/>
        <v>14138.8</v>
      </c>
    </row>
    <row r="145" spans="1:10" s="2" customFormat="1" ht="44.25" customHeight="1" x14ac:dyDescent="0.2">
      <c r="A145" s="89" t="s">
        <v>106</v>
      </c>
      <c r="B145" s="16" t="s">
        <v>28</v>
      </c>
      <c r="C145" s="17" t="s">
        <v>15</v>
      </c>
      <c r="D145" s="17" t="s">
        <v>16</v>
      </c>
      <c r="E145" s="17" t="s">
        <v>88</v>
      </c>
      <c r="F145" s="16" t="s">
        <v>14</v>
      </c>
      <c r="G145" s="20"/>
      <c r="H145" s="78">
        <f>H146+H147</f>
        <v>15198.8</v>
      </c>
      <c r="I145" s="78">
        <f t="shared" ref="I145:J145" si="62">I146+I147</f>
        <v>0</v>
      </c>
      <c r="J145" s="78">
        <f t="shared" si="62"/>
        <v>15198.8</v>
      </c>
    </row>
    <row r="146" spans="1:10" s="2" customFormat="1" ht="12.75" x14ac:dyDescent="0.2">
      <c r="A146" s="15" t="s">
        <v>23</v>
      </c>
      <c r="B146" s="16" t="s">
        <v>28</v>
      </c>
      <c r="C146" s="17" t="s">
        <v>15</v>
      </c>
      <c r="D146" s="17" t="s">
        <v>16</v>
      </c>
      <c r="E146" s="17" t="s">
        <v>88</v>
      </c>
      <c r="F146" s="17" t="s">
        <v>14</v>
      </c>
      <c r="G146" s="18" t="s">
        <v>9</v>
      </c>
      <c r="H146" s="78">
        <v>1060</v>
      </c>
      <c r="I146" s="78">
        <v>0</v>
      </c>
      <c r="J146" s="78">
        <f t="shared" ref="J146:J147" si="63">H146+I146</f>
        <v>1060</v>
      </c>
    </row>
    <row r="147" spans="1:10" s="2" customFormat="1" ht="12.75" x14ac:dyDescent="0.2">
      <c r="A147" s="15" t="s">
        <v>39</v>
      </c>
      <c r="B147" s="16" t="s">
        <v>28</v>
      </c>
      <c r="C147" s="17" t="s">
        <v>15</v>
      </c>
      <c r="D147" s="17" t="s">
        <v>16</v>
      </c>
      <c r="E147" s="17" t="s">
        <v>88</v>
      </c>
      <c r="F147" s="17" t="s">
        <v>14</v>
      </c>
      <c r="G147" s="18" t="s">
        <v>40</v>
      </c>
      <c r="H147" s="78">
        <v>14138.8</v>
      </c>
      <c r="I147" s="78">
        <v>0</v>
      </c>
      <c r="J147" s="78">
        <f t="shared" si="63"/>
        <v>14138.8</v>
      </c>
    </row>
    <row r="148" spans="1:10" s="2" customFormat="1" ht="12.75" x14ac:dyDescent="0.2">
      <c r="A148" s="15" t="s">
        <v>22</v>
      </c>
      <c r="B148" s="16" t="s">
        <v>28</v>
      </c>
      <c r="C148" s="17" t="s">
        <v>15</v>
      </c>
      <c r="D148" s="17" t="s">
        <v>16</v>
      </c>
      <c r="E148" s="17" t="s">
        <v>69</v>
      </c>
      <c r="F148" s="16" t="s">
        <v>10</v>
      </c>
      <c r="G148" s="20"/>
      <c r="H148" s="78">
        <f>H149</f>
        <v>553036.21502999996</v>
      </c>
      <c r="I148" s="78">
        <f t="shared" ref="I148:J149" si="64">I149</f>
        <v>0</v>
      </c>
      <c r="J148" s="78">
        <f t="shared" si="64"/>
        <v>553036.21502999996</v>
      </c>
    </row>
    <row r="149" spans="1:10" s="2" customFormat="1" ht="12.75" x14ac:dyDescent="0.2">
      <c r="A149" s="15" t="s">
        <v>11</v>
      </c>
      <c r="B149" s="16" t="s">
        <v>28</v>
      </c>
      <c r="C149" s="17" t="s">
        <v>15</v>
      </c>
      <c r="D149" s="17" t="s">
        <v>16</v>
      </c>
      <c r="E149" s="17" t="s">
        <v>69</v>
      </c>
      <c r="F149" s="16" t="s">
        <v>12</v>
      </c>
      <c r="G149" s="20"/>
      <c r="H149" s="78">
        <f>H150</f>
        <v>553036.21502999996</v>
      </c>
      <c r="I149" s="78">
        <f t="shared" si="64"/>
        <v>0</v>
      </c>
      <c r="J149" s="78">
        <f t="shared" si="64"/>
        <v>553036.21502999996</v>
      </c>
    </row>
    <row r="150" spans="1:10" s="2" customFormat="1" ht="25.5" x14ac:dyDescent="0.2">
      <c r="A150" s="15" t="s">
        <v>13</v>
      </c>
      <c r="B150" s="16" t="s">
        <v>28</v>
      </c>
      <c r="C150" s="17" t="s">
        <v>15</v>
      </c>
      <c r="D150" s="17" t="s">
        <v>16</v>
      </c>
      <c r="E150" s="17" t="s">
        <v>69</v>
      </c>
      <c r="F150" s="16" t="s">
        <v>14</v>
      </c>
      <c r="G150" s="20"/>
      <c r="H150" s="78">
        <f>H152</f>
        <v>553036.21502999996</v>
      </c>
      <c r="I150" s="78">
        <f t="shared" ref="I150:J150" si="65">I152</f>
        <v>0</v>
      </c>
      <c r="J150" s="78">
        <f t="shared" si="65"/>
        <v>553036.21502999996</v>
      </c>
    </row>
    <row r="151" spans="1:10" s="2" customFormat="1" ht="12.75" x14ac:dyDescent="0.2">
      <c r="A151" s="15" t="s">
        <v>39</v>
      </c>
      <c r="B151" s="16" t="s">
        <v>28</v>
      </c>
      <c r="C151" s="17" t="s">
        <v>15</v>
      </c>
      <c r="D151" s="17" t="s">
        <v>16</v>
      </c>
      <c r="E151" s="17" t="s">
        <v>69</v>
      </c>
      <c r="F151" s="17" t="s">
        <v>14</v>
      </c>
      <c r="G151" s="18" t="s">
        <v>40</v>
      </c>
      <c r="H151" s="78">
        <f>H153</f>
        <v>553036.21502999996</v>
      </c>
      <c r="I151" s="78">
        <f t="shared" ref="I151:J151" si="66">I153</f>
        <v>0</v>
      </c>
      <c r="J151" s="78">
        <f t="shared" si="66"/>
        <v>553036.21502999996</v>
      </c>
    </row>
    <row r="152" spans="1:10" s="2" customFormat="1" ht="33" customHeight="1" x14ac:dyDescent="0.2">
      <c r="A152" s="89" t="s">
        <v>107</v>
      </c>
      <c r="B152" s="16" t="s">
        <v>28</v>
      </c>
      <c r="C152" s="17" t="s">
        <v>15</v>
      </c>
      <c r="D152" s="17" t="s">
        <v>16</v>
      </c>
      <c r="E152" s="17" t="s">
        <v>69</v>
      </c>
      <c r="F152" s="16" t="s">
        <v>14</v>
      </c>
      <c r="G152" s="20"/>
      <c r="H152" s="78">
        <f>H153</f>
        <v>553036.21502999996</v>
      </c>
      <c r="I152" s="78">
        <f t="shared" ref="I152:J152" si="67">I153</f>
        <v>0</v>
      </c>
      <c r="J152" s="78">
        <f t="shared" si="67"/>
        <v>553036.21502999996</v>
      </c>
    </row>
    <row r="153" spans="1:10" s="2" customFormat="1" ht="12.75" x14ac:dyDescent="0.2">
      <c r="A153" s="15" t="s">
        <v>39</v>
      </c>
      <c r="B153" s="16" t="s">
        <v>28</v>
      </c>
      <c r="C153" s="17" t="s">
        <v>15</v>
      </c>
      <c r="D153" s="17" t="s">
        <v>16</v>
      </c>
      <c r="E153" s="17" t="s">
        <v>69</v>
      </c>
      <c r="F153" s="17" t="s">
        <v>14</v>
      </c>
      <c r="G153" s="18" t="s">
        <v>40</v>
      </c>
      <c r="H153" s="78">
        <v>553036.21502999996</v>
      </c>
      <c r="I153" s="78">
        <v>0</v>
      </c>
      <c r="J153" s="78">
        <f>H153+I153</f>
        <v>553036.21502999996</v>
      </c>
    </row>
    <row r="154" spans="1:10" s="51" customFormat="1" ht="12.75" x14ac:dyDescent="0.2">
      <c r="A154" s="73" t="s">
        <v>35</v>
      </c>
      <c r="B154" s="47" t="s">
        <v>28</v>
      </c>
      <c r="C154" s="48" t="s">
        <v>17</v>
      </c>
      <c r="D154" s="48" t="s">
        <v>18</v>
      </c>
      <c r="E154" s="47"/>
      <c r="F154" s="42"/>
      <c r="G154" s="50"/>
      <c r="H154" s="81">
        <f>H155+H156</f>
        <v>2000</v>
      </c>
      <c r="I154" s="81">
        <f t="shared" ref="I154:J154" si="68">I155+I156</f>
        <v>0</v>
      </c>
      <c r="J154" s="81">
        <f t="shared" si="68"/>
        <v>2000</v>
      </c>
    </row>
    <row r="155" spans="1:10" s="39" customFormat="1" ht="12.75" x14ac:dyDescent="0.2">
      <c r="A155" s="72" t="s">
        <v>23</v>
      </c>
      <c r="B155" s="40" t="s">
        <v>28</v>
      </c>
      <c r="C155" s="41" t="s">
        <v>17</v>
      </c>
      <c r="D155" s="41" t="s">
        <v>18</v>
      </c>
      <c r="E155" s="40" t="s">
        <v>38</v>
      </c>
      <c r="F155" s="48"/>
      <c r="G155" s="43" t="s">
        <v>9</v>
      </c>
      <c r="H155" s="82">
        <f>H164+H166</f>
        <v>2000</v>
      </c>
      <c r="I155" s="82">
        <f t="shared" ref="I155:J155" si="69">I164+I166</f>
        <v>0</v>
      </c>
      <c r="J155" s="82">
        <f t="shared" si="69"/>
        <v>2000</v>
      </c>
    </row>
    <row r="156" spans="1:10" s="39" customFormat="1" ht="12.75" x14ac:dyDescent="0.2">
      <c r="A156" s="19" t="s">
        <v>39</v>
      </c>
      <c r="B156" s="40" t="s">
        <v>28</v>
      </c>
      <c r="C156" s="41" t="s">
        <v>17</v>
      </c>
      <c r="D156" s="41" t="s">
        <v>18</v>
      </c>
      <c r="E156" s="40" t="s">
        <v>38</v>
      </c>
      <c r="F156" s="48"/>
      <c r="G156" s="43" t="s">
        <v>40</v>
      </c>
      <c r="H156" s="82">
        <f>H167</f>
        <v>0</v>
      </c>
      <c r="I156" s="82">
        <f t="shared" ref="I156:J156" si="70">I167</f>
        <v>0</v>
      </c>
      <c r="J156" s="82">
        <f t="shared" si="70"/>
        <v>0</v>
      </c>
    </row>
    <row r="157" spans="1:10" ht="12.75" x14ac:dyDescent="0.2">
      <c r="A157" s="15" t="s">
        <v>22</v>
      </c>
      <c r="B157" s="16" t="s">
        <v>28</v>
      </c>
      <c r="C157" s="17" t="s">
        <v>17</v>
      </c>
      <c r="D157" s="17" t="s">
        <v>18</v>
      </c>
      <c r="E157" s="17" t="s">
        <v>57</v>
      </c>
      <c r="F157" s="21"/>
      <c r="G157" s="22"/>
      <c r="H157" s="78">
        <f t="shared" ref="H157:J160" si="71">H158</f>
        <v>2000</v>
      </c>
      <c r="I157" s="78">
        <f t="shared" si="71"/>
        <v>0</v>
      </c>
      <c r="J157" s="78">
        <f t="shared" si="71"/>
        <v>2000</v>
      </c>
    </row>
    <row r="158" spans="1:10" ht="12.75" x14ac:dyDescent="0.2">
      <c r="A158" s="15" t="s">
        <v>11</v>
      </c>
      <c r="B158" s="16" t="s">
        <v>28</v>
      </c>
      <c r="C158" s="17" t="s">
        <v>17</v>
      </c>
      <c r="D158" s="17" t="s">
        <v>18</v>
      </c>
      <c r="E158" s="17" t="s">
        <v>57</v>
      </c>
      <c r="F158" s="21"/>
      <c r="G158" s="22"/>
      <c r="H158" s="78">
        <f t="shared" si="71"/>
        <v>2000</v>
      </c>
      <c r="I158" s="78">
        <f t="shared" si="71"/>
        <v>0</v>
      </c>
      <c r="J158" s="78">
        <f t="shared" si="71"/>
        <v>2000</v>
      </c>
    </row>
    <row r="159" spans="1:10" ht="30" customHeight="1" x14ac:dyDescent="0.2">
      <c r="A159" s="15" t="s">
        <v>13</v>
      </c>
      <c r="B159" s="16" t="s">
        <v>28</v>
      </c>
      <c r="C159" s="17" t="s">
        <v>17</v>
      </c>
      <c r="D159" s="17" t="s">
        <v>18</v>
      </c>
      <c r="E159" s="17" t="s">
        <v>57</v>
      </c>
      <c r="F159" s="17"/>
      <c r="G159" s="18"/>
      <c r="H159" s="78">
        <f t="shared" si="71"/>
        <v>2000</v>
      </c>
      <c r="I159" s="78">
        <f t="shared" si="71"/>
        <v>0</v>
      </c>
      <c r="J159" s="78">
        <f t="shared" si="71"/>
        <v>2000</v>
      </c>
    </row>
    <row r="160" spans="1:10" ht="12.75" x14ac:dyDescent="0.2">
      <c r="A160" s="15" t="s">
        <v>23</v>
      </c>
      <c r="B160" s="16" t="s">
        <v>28</v>
      </c>
      <c r="C160" s="17" t="s">
        <v>17</v>
      </c>
      <c r="D160" s="17" t="s">
        <v>18</v>
      </c>
      <c r="E160" s="17" t="s">
        <v>57</v>
      </c>
      <c r="F160" s="16" t="s">
        <v>10</v>
      </c>
      <c r="G160" s="20"/>
      <c r="H160" s="78">
        <f>H161</f>
        <v>2000</v>
      </c>
      <c r="I160" s="78">
        <f t="shared" si="71"/>
        <v>0</v>
      </c>
      <c r="J160" s="78">
        <f t="shared" si="71"/>
        <v>2000</v>
      </c>
    </row>
    <row r="161" spans="1:10" ht="12.75" x14ac:dyDescent="0.2">
      <c r="A161" s="23" t="s">
        <v>11</v>
      </c>
      <c r="B161" s="16" t="s">
        <v>28</v>
      </c>
      <c r="C161" s="17" t="s">
        <v>17</v>
      </c>
      <c r="D161" s="17" t="s">
        <v>18</v>
      </c>
      <c r="E161" s="17" t="s">
        <v>57</v>
      </c>
      <c r="F161" s="16" t="s">
        <v>12</v>
      </c>
      <c r="G161" s="20"/>
      <c r="H161" s="78">
        <f>H162+H165</f>
        <v>2000</v>
      </c>
      <c r="I161" s="78">
        <f t="shared" ref="I161:J161" si="72">I162+I165</f>
        <v>0</v>
      </c>
      <c r="J161" s="78">
        <f t="shared" si="72"/>
        <v>2000</v>
      </c>
    </row>
    <row r="162" spans="1:10" ht="25.5" hidden="1" x14ac:dyDescent="0.2">
      <c r="A162" s="23" t="s">
        <v>13</v>
      </c>
      <c r="B162" s="16" t="s">
        <v>28</v>
      </c>
      <c r="C162" s="17" t="s">
        <v>17</v>
      </c>
      <c r="D162" s="17" t="s">
        <v>18</v>
      </c>
      <c r="E162" s="17" t="s">
        <v>57</v>
      </c>
      <c r="F162" s="16" t="s">
        <v>14</v>
      </c>
      <c r="G162" s="20"/>
      <c r="H162" s="78">
        <f>H163</f>
        <v>0</v>
      </c>
      <c r="I162" s="78">
        <f t="shared" ref="I162:J163" si="73">I163</f>
        <v>0</v>
      </c>
      <c r="J162" s="78">
        <f t="shared" si="73"/>
        <v>0</v>
      </c>
    </row>
    <row r="163" spans="1:10" ht="30.6" hidden="1" customHeight="1" x14ac:dyDescent="0.2">
      <c r="A163" s="28" t="s">
        <v>67</v>
      </c>
      <c r="B163" s="16" t="s">
        <v>28</v>
      </c>
      <c r="C163" s="17" t="s">
        <v>17</v>
      </c>
      <c r="D163" s="17" t="s">
        <v>18</v>
      </c>
      <c r="E163" s="17" t="s">
        <v>24</v>
      </c>
      <c r="F163" s="17" t="s">
        <v>14</v>
      </c>
      <c r="G163" s="20"/>
      <c r="H163" s="78">
        <f>H164</f>
        <v>0</v>
      </c>
      <c r="I163" s="78">
        <f t="shared" si="73"/>
        <v>0</v>
      </c>
      <c r="J163" s="78">
        <f t="shared" si="73"/>
        <v>0</v>
      </c>
    </row>
    <row r="164" spans="1:10" ht="12.75" hidden="1" x14ac:dyDescent="0.2">
      <c r="A164" s="19" t="s">
        <v>23</v>
      </c>
      <c r="B164" s="16" t="s">
        <v>28</v>
      </c>
      <c r="C164" s="17" t="s">
        <v>17</v>
      </c>
      <c r="D164" s="17" t="s">
        <v>18</v>
      </c>
      <c r="E164" s="17" t="s">
        <v>24</v>
      </c>
      <c r="F164" s="17" t="s">
        <v>14</v>
      </c>
      <c r="G164" s="18" t="s">
        <v>9</v>
      </c>
      <c r="H164" s="78">
        <v>0</v>
      </c>
      <c r="I164" s="78">
        <v>0</v>
      </c>
      <c r="J164" s="78">
        <v>0</v>
      </c>
    </row>
    <row r="165" spans="1:10" ht="30.6" customHeight="1" x14ac:dyDescent="0.2">
      <c r="A165" s="89" t="s">
        <v>108</v>
      </c>
      <c r="B165" s="16" t="s">
        <v>28</v>
      </c>
      <c r="C165" s="17" t="s">
        <v>17</v>
      </c>
      <c r="D165" s="17" t="s">
        <v>18</v>
      </c>
      <c r="E165" s="17" t="s">
        <v>57</v>
      </c>
      <c r="F165" s="17" t="s">
        <v>14</v>
      </c>
      <c r="G165" s="20"/>
      <c r="H165" s="78">
        <f>H166</f>
        <v>2000</v>
      </c>
      <c r="I165" s="78">
        <f t="shared" ref="I165:J165" si="74">I166</f>
        <v>0</v>
      </c>
      <c r="J165" s="78">
        <f t="shared" si="74"/>
        <v>2000</v>
      </c>
    </row>
    <row r="166" spans="1:10" ht="12.75" x14ac:dyDescent="0.2">
      <c r="A166" s="19" t="s">
        <v>23</v>
      </c>
      <c r="B166" s="16" t="s">
        <v>28</v>
      </c>
      <c r="C166" s="17" t="s">
        <v>17</v>
      </c>
      <c r="D166" s="17" t="s">
        <v>18</v>
      </c>
      <c r="E166" s="17" t="s">
        <v>57</v>
      </c>
      <c r="F166" s="17" t="s">
        <v>14</v>
      </c>
      <c r="G166" s="18" t="s">
        <v>9</v>
      </c>
      <c r="H166" s="78">
        <v>2000</v>
      </c>
      <c r="I166" s="78">
        <v>0</v>
      </c>
      <c r="J166" s="78">
        <f t="shared" ref="J166:J167" si="75">H166+I166</f>
        <v>2000</v>
      </c>
    </row>
    <row r="167" spans="1:10" ht="12.75" x14ac:dyDescent="0.2">
      <c r="A167" s="19" t="s">
        <v>39</v>
      </c>
      <c r="B167" s="16" t="s">
        <v>28</v>
      </c>
      <c r="C167" s="17" t="s">
        <v>17</v>
      </c>
      <c r="D167" s="17" t="s">
        <v>18</v>
      </c>
      <c r="E167" s="17" t="s">
        <v>57</v>
      </c>
      <c r="F167" s="17" t="s">
        <v>14</v>
      </c>
      <c r="G167" s="18" t="s">
        <v>40</v>
      </c>
      <c r="H167" s="78">
        <v>0</v>
      </c>
      <c r="I167" s="78">
        <v>0</v>
      </c>
      <c r="J167" s="78">
        <f t="shared" si="75"/>
        <v>0</v>
      </c>
    </row>
    <row r="168" spans="1:10" s="51" customFormat="1" ht="12.75" x14ac:dyDescent="0.2">
      <c r="A168" s="73" t="s">
        <v>34</v>
      </c>
      <c r="B168" s="47" t="s">
        <v>28</v>
      </c>
      <c r="C168" s="48" t="s">
        <v>17</v>
      </c>
      <c r="D168" s="48" t="s">
        <v>19</v>
      </c>
      <c r="E168" s="47"/>
      <c r="F168" s="48"/>
      <c r="G168" s="49"/>
      <c r="H168" s="81">
        <f>H169+H170</f>
        <v>77670.092310000007</v>
      </c>
      <c r="I168" s="81">
        <f t="shared" ref="I168:J168" si="76">I169+I170</f>
        <v>0</v>
      </c>
      <c r="J168" s="81">
        <f t="shared" si="76"/>
        <v>77670.092310000007</v>
      </c>
    </row>
    <row r="169" spans="1:10" s="52" customFormat="1" ht="12.75" x14ac:dyDescent="0.2">
      <c r="A169" s="72" t="s">
        <v>23</v>
      </c>
      <c r="B169" s="40" t="s">
        <v>28</v>
      </c>
      <c r="C169" s="41" t="s">
        <v>17</v>
      </c>
      <c r="D169" s="41" t="s">
        <v>19</v>
      </c>
      <c r="E169" s="47"/>
      <c r="F169" s="48"/>
      <c r="G169" s="49" t="s">
        <v>9</v>
      </c>
      <c r="H169" s="82">
        <f>H194+H186</f>
        <v>50000</v>
      </c>
      <c r="I169" s="82">
        <f t="shared" ref="I169:J169" si="77">I194+I186</f>
        <v>0</v>
      </c>
      <c r="J169" s="82">
        <f t="shared" si="77"/>
        <v>50000</v>
      </c>
    </row>
    <row r="170" spans="1:10" s="52" customFormat="1" ht="12.75" x14ac:dyDescent="0.2">
      <c r="A170" s="19" t="s">
        <v>39</v>
      </c>
      <c r="B170" s="40" t="s">
        <v>28</v>
      </c>
      <c r="C170" s="41" t="s">
        <v>17</v>
      </c>
      <c r="D170" s="41" t="s">
        <v>19</v>
      </c>
      <c r="E170" s="47"/>
      <c r="F170" s="48"/>
      <c r="G170" s="49" t="s">
        <v>40</v>
      </c>
      <c r="H170" s="82">
        <f>H187+H195</f>
        <v>27670.09231</v>
      </c>
      <c r="I170" s="82">
        <f t="shared" ref="I170:J170" si="78">I187+I195</f>
        <v>0</v>
      </c>
      <c r="J170" s="82">
        <f t="shared" si="78"/>
        <v>27670.09231</v>
      </c>
    </row>
    <row r="171" spans="1:10" ht="25.5" hidden="1" x14ac:dyDescent="0.2">
      <c r="A171" s="28" t="s">
        <v>36</v>
      </c>
      <c r="B171" s="16" t="s">
        <v>28</v>
      </c>
      <c r="C171" s="17" t="s">
        <v>17</v>
      </c>
      <c r="D171" s="17" t="s">
        <v>19</v>
      </c>
      <c r="E171" s="17" t="s">
        <v>57</v>
      </c>
      <c r="F171" s="16" t="s">
        <v>14</v>
      </c>
      <c r="G171" s="20"/>
      <c r="H171" s="78">
        <f>H172</f>
        <v>0</v>
      </c>
      <c r="I171" s="78">
        <f t="shared" ref="I171:J171" si="79">I172</f>
        <v>0</v>
      </c>
      <c r="J171" s="78">
        <f t="shared" si="79"/>
        <v>0</v>
      </c>
    </row>
    <row r="172" spans="1:10" ht="12.75" hidden="1" x14ac:dyDescent="0.2">
      <c r="A172" s="15" t="s">
        <v>23</v>
      </c>
      <c r="B172" s="16" t="s">
        <v>28</v>
      </c>
      <c r="C172" s="17" t="s">
        <v>17</v>
      </c>
      <c r="D172" s="17" t="s">
        <v>19</v>
      </c>
      <c r="E172" s="17" t="s">
        <v>57</v>
      </c>
      <c r="F172" s="17" t="s">
        <v>14</v>
      </c>
      <c r="G172" s="18" t="s">
        <v>9</v>
      </c>
      <c r="H172" s="78">
        <v>0</v>
      </c>
      <c r="I172" s="78">
        <v>0</v>
      </c>
      <c r="J172" s="78">
        <v>0</v>
      </c>
    </row>
    <row r="173" spans="1:10" ht="12.75" hidden="1" x14ac:dyDescent="0.2">
      <c r="A173" s="19" t="s">
        <v>39</v>
      </c>
      <c r="B173" s="16" t="s">
        <v>28</v>
      </c>
      <c r="C173" s="17" t="s">
        <v>17</v>
      </c>
      <c r="D173" s="17" t="s">
        <v>19</v>
      </c>
      <c r="E173" s="17" t="s">
        <v>57</v>
      </c>
      <c r="F173" s="17" t="s">
        <v>14</v>
      </c>
      <c r="G173" s="18" t="s">
        <v>40</v>
      </c>
      <c r="H173" s="78"/>
      <c r="I173" s="78"/>
      <c r="J173" s="78"/>
    </row>
    <row r="174" spans="1:10" ht="12.75" hidden="1" x14ac:dyDescent="0.2">
      <c r="A174" s="28" t="s">
        <v>65</v>
      </c>
      <c r="B174" s="16" t="s">
        <v>28</v>
      </c>
      <c r="C174" s="17" t="s">
        <v>17</v>
      </c>
      <c r="D174" s="17" t="s">
        <v>19</v>
      </c>
      <c r="E174" s="17" t="s">
        <v>57</v>
      </c>
      <c r="F174" s="16" t="s">
        <v>14</v>
      </c>
      <c r="G174" s="20"/>
      <c r="H174" s="78">
        <f>H175</f>
        <v>0</v>
      </c>
      <c r="I174" s="78">
        <f t="shared" ref="I174:J174" si="80">I175</f>
        <v>0</v>
      </c>
      <c r="J174" s="78">
        <f t="shared" si="80"/>
        <v>0</v>
      </c>
    </row>
    <row r="175" spans="1:10" ht="12.75" hidden="1" x14ac:dyDescent="0.2">
      <c r="A175" s="15" t="s">
        <v>23</v>
      </c>
      <c r="B175" s="16" t="s">
        <v>28</v>
      </c>
      <c r="C175" s="17" t="s">
        <v>17</v>
      </c>
      <c r="D175" s="17" t="s">
        <v>19</v>
      </c>
      <c r="E175" s="17" t="s">
        <v>57</v>
      </c>
      <c r="F175" s="17" t="s">
        <v>14</v>
      </c>
      <c r="G175" s="18" t="s">
        <v>9</v>
      </c>
      <c r="H175" s="78">
        <v>0</v>
      </c>
      <c r="I175" s="78">
        <v>0</v>
      </c>
      <c r="J175" s="78">
        <v>0</v>
      </c>
    </row>
    <row r="176" spans="1:10" ht="12.75" hidden="1" x14ac:dyDescent="0.2">
      <c r="A176" s="19" t="s">
        <v>39</v>
      </c>
      <c r="B176" s="16" t="s">
        <v>28</v>
      </c>
      <c r="C176" s="17" t="s">
        <v>17</v>
      </c>
      <c r="D176" s="17" t="s">
        <v>19</v>
      </c>
      <c r="E176" s="17" t="s">
        <v>57</v>
      </c>
      <c r="F176" s="17" t="s">
        <v>14</v>
      </c>
      <c r="G176" s="18" t="s">
        <v>40</v>
      </c>
      <c r="H176" s="78"/>
      <c r="I176" s="78"/>
      <c r="J176" s="78"/>
    </row>
    <row r="177" spans="1:10" ht="12.75" hidden="1" x14ac:dyDescent="0.2">
      <c r="A177" s="28" t="s">
        <v>37</v>
      </c>
      <c r="B177" s="16" t="s">
        <v>28</v>
      </c>
      <c r="C177" s="17" t="s">
        <v>17</v>
      </c>
      <c r="D177" s="17" t="s">
        <v>19</v>
      </c>
      <c r="E177" s="17" t="s">
        <v>57</v>
      </c>
      <c r="F177" s="16" t="s">
        <v>14</v>
      </c>
      <c r="G177" s="20"/>
      <c r="H177" s="78">
        <f>H178</f>
        <v>0</v>
      </c>
      <c r="I177" s="78">
        <f t="shared" ref="I177:J177" si="81">I178</f>
        <v>0</v>
      </c>
      <c r="J177" s="78">
        <f t="shared" si="81"/>
        <v>0</v>
      </c>
    </row>
    <row r="178" spans="1:10" ht="12.75" hidden="1" x14ac:dyDescent="0.2">
      <c r="A178" s="15" t="s">
        <v>23</v>
      </c>
      <c r="B178" s="16" t="s">
        <v>28</v>
      </c>
      <c r="C178" s="17" t="s">
        <v>17</v>
      </c>
      <c r="D178" s="17" t="s">
        <v>19</v>
      </c>
      <c r="E178" s="17" t="s">
        <v>57</v>
      </c>
      <c r="F178" s="17" t="s">
        <v>14</v>
      </c>
      <c r="G178" s="24" t="s">
        <v>9</v>
      </c>
      <c r="H178" s="78">
        <v>0</v>
      </c>
      <c r="I178" s="78">
        <v>0</v>
      </c>
      <c r="J178" s="78">
        <v>0</v>
      </c>
    </row>
    <row r="179" spans="1:10" ht="12.75" hidden="1" x14ac:dyDescent="0.2">
      <c r="A179" s="19" t="s">
        <v>39</v>
      </c>
      <c r="B179" s="16" t="s">
        <v>28</v>
      </c>
      <c r="C179" s="17" t="s">
        <v>17</v>
      </c>
      <c r="D179" s="17" t="s">
        <v>19</v>
      </c>
      <c r="E179" s="17" t="s">
        <v>57</v>
      </c>
      <c r="F179" s="17" t="s">
        <v>14</v>
      </c>
      <c r="G179" s="18" t="s">
        <v>40</v>
      </c>
      <c r="H179" s="78"/>
      <c r="I179" s="78"/>
      <c r="J179" s="78"/>
    </row>
    <row r="180" spans="1:10" ht="12.75" x14ac:dyDescent="0.2">
      <c r="A180" s="15" t="s">
        <v>30</v>
      </c>
      <c r="B180" s="16" t="s">
        <v>28</v>
      </c>
      <c r="C180" s="17" t="s">
        <v>17</v>
      </c>
      <c r="D180" s="17" t="s">
        <v>19</v>
      </c>
      <c r="E180" s="16" t="s">
        <v>70</v>
      </c>
      <c r="F180" s="22"/>
      <c r="G180" s="29"/>
      <c r="H180" s="86">
        <f t="shared" ref="H180:J184" si="82">H181</f>
        <v>27949.588189999999</v>
      </c>
      <c r="I180" s="86">
        <f t="shared" si="82"/>
        <v>0</v>
      </c>
      <c r="J180" s="86">
        <f t="shared" si="82"/>
        <v>27949.588189999999</v>
      </c>
    </row>
    <row r="181" spans="1:10" ht="12.75" x14ac:dyDescent="0.2">
      <c r="A181" s="15" t="s">
        <v>31</v>
      </c>
      <c r="B181" s="16" t="s">
        <v>28</v>
      </c>
      <c r="C181" s="17" t="s">
        <v>17</v>
      </c>
      <c r="D181" s="17" t="s">
        <v>19</v>
      </c>
      <c r="E181" s="16" t="s">
        <v>71</v>
      </c>
      <c r="F181" s="22"/>
      <c r="G181" s="29"/>
      <c r="H181" s="86">
        <f t="shared" si="82"/>
        <v>27949.588189999999</v>
      </c>
      <c r="I181" s="86">
        <f t="shared" si="82"/>
        <v>0</v>
      </c>
      <c r="J181" s="86">
        <f t="shared" si="82"/>
        <v>27949.588189999999</v>
      </c>
    </row>
    <row r="182" spans="1:10" ht="12.75" x14ac:dyDescent="0.2">
      <c r="A182" s="15" t="s">
        <v>26</v>
      </c>
      <c r="B182" s="16" t="s">
        <v>28</v>
      </c>
      <c r="C182" s="17" t="s">
        <v>17</v>
      </c>
      <c r="D182" s="17" t="s">
        <v>19</v>
      </c>
      <c r="E182" s="16" t="s">
        <v>72</v>
      </c>
      <c r="F182" s="20"/>
      <c r="G182" s="30"/>
      <c r="H182" s="86">
        <f>H183</f>
        <v>27949.588189999999</v>
      </c>
      <c r="I182" s="86">
        <f t="shared" si="82"/>
        <v>0</v>
      </c>
      <c r="J182" s="86">
        <f t="shared" si="82"/>
        <v>27949.588189999999</v>
      </c>
    </row>
    <row r="183" spans="1:10" ht="12.75" x14ac:dyDescent="0.2">
      <c r="A183" s="15" t="s">
        <v>22</v>
      </c>
      <c r="B183" s="16" t="s">
        <v>28</v>
      </c>
      <c r="C183" s="17" t="s">
        <v>17</v>
      </c>
      <c r="D183" s="17" t="s">
        <v>19</v>
      </c>
      <c r="E183" s="17" t="s">
        <v>72</v>
      </c>
      <c r="F183" s="18" t="s">
        <v>10</v>
      </c>
      <c r="G183" s="25"/>
      <c r="H183" s="86">
        <f t="shared" si="82"/>
        <v>27949.588189999999</v>
      </c>
      <c r="I183" s="86">
        <f t="shared" si="82"/>
        <v>0</v>
      </c>
      <c r="J183" s="86">
        <f t="shared" si="82"/>
        <v>27949.588189999999</v>
      </c>
    </row>
    <row r="184" spans="1:10" ht="12.75" x14ac:dyDescent="0.2">
      <c r="A184" s="15" t="s">
        <v>11</v>
      </c>
      <c r="B184" s="16" t="s">
        <v>28</v>
      </c>
      <c r="C184" s="17" t="s">
        <v>17</v>
      </c>
      <c r="D184" s="17" t="s">
        <v>19</v>
      </c>
      <c r="E184" s="17" t="s">
        <v>72</v>
      </c>
      <c r="F184" s="18" t="s">
        <v>12</v>
      </c>
      <c r="G184" s="25"/>
      <c r="H184" s="86">
        <f>H185</f>
        <v>27949.588189999999</v>
      </c>
      <c r="I184" s="86">
        <f t="shared" si="82"/>
        <v>0</v>
      </c>
      <c r="J184" s="86">
        <f t="shared" si="82"/>
        <v>27949.588189999999</v>
      </c>
    </row>
    <row r="185" spans="1:10" ht="25.5" x14ac:dyDescent="0.2">
      <c r="A185" s="15" t="s">
        <v>13</v>
      </c>
      <c r="B185" s="16" t="s">
        <v>28</v>
      </c>
      <c r="C185" s="17" t="s">
        <v>17</v>
      </c>
      <c r="D185" s="17" t="s">
        <v>19</v>
      </c>
      <c r="E185" s="17" t="s">
        <v>72</v>
      </c>
      <c r="F185" s="16" t="s">
        <v>14</v>
      </c>
      <c r="G185" s="26"/>
      <c r="H185" s="87">
        <f>H186+H187</f>
        <v>27949.588189999999</v>
      </c>
      <c r="I185" s="87">
        <f t="shared" ref="I185:J185" si="83">I186+I187</f>
        <v>0</v>
      </c>
      <c r="J185" s="87">
        <f t="shared" si="83"/>
        <v>27949.588189999999</v>
      </c>
    </row>
    <row r="186" spans="1:10" ht="12.75" x14ac:dyDescent="0.2">
      <c r="A186" s="15" t="s">
        <v>23</v>
      </c>
      <c r="B186" s="16" t="s">
        <v>28</v>
      </c>
      <c r="C186" s="17" t="s">
        <v>17</v>
      </c>
      <c r="D186" s="17" t="s">
        <v>19</v>
      </c>
      <c r="E186" s="17" t="s">
        <v>72</v>
      </c>
      <c r="F186" s="17" t="s">
        <v>14</v>
      </c>
      <c r="G186" s="18" t="s">
        <v>9</v>
      </c>
      <c r="H186" s="78">
        <f t="shared" ref="H186:H187" si="84">H189</f>
        <v>279.49588</v>
      </c>
      <c r="I186" s="78">
        <f t="shared" ref="I186:J186" si="85">I189</f>
        <v>0</v>
      </c>
      <c r="J186" s="78">
        <f t="shared" si="85"/>
        <v>279.49588</v>
      </c>
    </row>
    <row r="187" spans="1:10" ht="12.75" x14ac:dyDescent="0.2">
      <c r="A187" s="31" t="s">
        <v>39</v>
      </c>
      <c r="B187" s="32" t="s">
        <v>28</v>
      </c>
      <c r="C187" s="33" t="s">
        <v>17</v>
      </c>
      <c r="D187" s="33" t="s">
        <v>19</v>
      </c>
      <c r="E187" s="33" t="s">
        <v>72</v>
      </c>
      <c r="F187" s="33" t="s">
        <v>14</v>
      </c>
      <c r="G187" s="24" t="s">
        <v>40</v>
      </c>
      <c r="H187" s="88">
        <f t="shared" si="84"/>
        <v>27670.09231</v>
      </c>
      <c r="I187" s="88">
        <f t="shared" ref="I187:J187" si="86">I190</f>
        <v>0</v>
      </c>
      <c r="J187" s="88">
        <f t="shared" si="86"/>
        <v>27670.09231</v>
      </c>
    </row>
    <row r="188" spans="1:10" ht="25.5" x14ac:dyDescent="0.2">
      <c r="A188" s="91" t="s">
        <v>109</v>
      </c>
      <c r="B188" s="30" t="s">
        <v>28</v>
      </c>
      <c r="C188" s="25" t="s">
        <v>17</v>
      </c>
      <c r="D188" s="25" t="s">
        <v>19</v>
      </c>
      <c r="E188" s="25" t="s">
        <v>72</v>
      </c>
      <c r="F188" s="30" t="s">
        <v>14</v>
      </c>
      <c r="G188" s="25"/>
      <c r="H188" s="78">
        <f>H189+H190</f>
        <v>27949.588189999999</v>
      </c>
      <c r="I188" s="78">
        <f t="shared" ref="I188:J188" si="87">I189+I190</f>
        <v>0</v>
      </c>
      <c r="J188" s="78">
        <f t="shared" si="87"/>
        <v>27949.588189999999</v>
      </c>
    </row>
    <row r="189" spans="1:10" ht="12.75" x14ac:dyDescent="0.2">
      <c r="A189" s="34" t="s">
        <v>23</v>
      </c>
      <c r="B189" s="30" t="s">
        <v>28</v>
      </c>
      <c r="C189" s="25" t="s">
        <v>17</v>
      </c>
      <c r="D189" s="25" t="s">
        <v>19</v>
      </c>
      <c r="E189" s="25" t="s">
        <v>72</v>
      </c>
      <c r="F189" s="25" t="s">
        <v>14</v>
      </c>
      <c r="G189" s="30" t="s">
        <v>9</v>
      </c>
      <c r="H189" s="78">
        <v>279.49588</v>
      </c>
      <c r="I189" s="78">
        <v>0</v>
      </c>
      <c r="J189" s="78">
        <f t="shared" ref="J189:J190" si="88">H189+I189</f>
        <v>279.49588</v>
      </c>
    </row>
    <row r="190" spans="1:10" ht="12.75" x14ac:dyDescent="0.2">
      <c r="A190" s="34" t="s">
        <v>39</v>
      </c>
      <c r="B190" s="30" t="s">
        <v>28</v>
      </c>
      <c r="C190" s="25" t="s">
        <v>17</v>
      </c>
      <c r="D190" s="25" t="s">
        <v>19</v>
      </c>
      <c r="E190" s="25" t="s">
        <v>72</v>
      </c>
      <c r="F190" s="25" t="s">
        <v>14</v>
      </c>
      <c r="G190" s="30" t="s">
        <v>40</v>
      </c>
      <c r="H190" s="78">
        <v>27670.09231</v>
      </c>
      <c r="I190" s="78">
        <v>0</v>
      </c>
      <c r="J190" s="78">
        <f t="shared" si="88"/>
        <v>27670.09231</v>
      </c>
    </row>
    <row r="191" spans="1:10" ht="12.75" x14ac:dyDescent="0.2">
      <c r="A191" s="15" t="s">
        <v>22</v>
      </c>
      <c r="B191" s="16" t="s">
        <v>28</v>
      </c>
      <c r="C191" s="17" t="s">
        <v>17</v>
      </c>
      <c r="D191" s="17" t="s">
        <v>19</v>
      </c>
      <c r="E191" s="17" t="s">
        <v>57</v>
      </c>
      <c r="F191" s="18" t="s">
        <v>10</v>
      </c>
      <c r="G191" s="25"/>
      <c r="H191" s="86">
        <f t="shared" ref="H191:J192" si="89">H192</f>
        <v>49720.504119999998</v>
      </c>
      <c r="I191" s="86">
        <f t="shared" si="89"/>
        <v>0</v>
      </c>
      <c r="J191" s="86">
        <f t="shared" si="89"/>
        <v>49720.504119999998</v>
      </c>
    </row>
    <row r="192" spans="1:10" ht="12.75" x14ac:dyDescent="0.2">
      <c r="A192" s="15" t="s">
        <v>11</v>
      </c>
      <c r="B192" s="16" t="s">
        <v>28</v>
      </c>
      <c r="C192" s="17" t="s">
        <v>17</v>
      </c>
      <c r="D192" s="17" t="s">
        <v>19</v>
      </c>
      <c r="E192" s="17" t="s">
        <v>57</v>
      </c>
      <c r="F192" s="18" t="s">
        <v>12</v>
      </c>
      <c r="G192" s="25"/>
      <c r="H192" s="86">
        <f>H193</f>
        <v>49720.504119999998</v>
      </c>
      <c r="I192" s="86">
        <f t="shared" si="89"/>
        <v>0</v>
      </c>
      <c r="J192" s="86">
        <f t="shared" si="89"/>
        <v>49720.504119999998</v>
      </c>
    </row>
    <row r="193" spans="1:10" ht="25.5" x14ac:dyDescent="0.2">
      <c r="A193" s="15" t="s">
        <v>13</v>
      </c>
      <c r="B193" s="16" t="s">
        <v>28</v>
      </c>
      <c r="C193" s="17" t="s">
        <v>17</v>
      </c>
      <c r="D193" s="17" t="s">
        <v>19</v>
      </c>
      <c r="E193" s="17" t="s">
        <v>57</v>
      </c>
      <c r="F193" s="16" t="s">
        <v>14</v>
      </c>
      <c r="G193" s="26"/>
      <c r="H193" s="87">
        <f>H194+H195</f>
        <v>49720.504119999998</v>
      </c>
      <c r="I193" s="87">
        <f t="shared" ref="I193:J193" si="90">I194+I195</f>
        <v>0</v>
      </c>
      <c r="J193" s="87">
        <f t="shared" si="90"/>
        <v>49720.504119999998</v>
      </c>
    </row>
    <row r="194" spans="1:10" ht="12.75" x14ac:dyDescent="0.2">
      <c r="A194" s="15" t="s">
        <v>23</v>
      </c>
      <c r="B194" s="16" t="s">
        <v>28</v>
      </c>
      <c r="C194" s="17" t="s">
        <v>17</v>
      </c>
      <c r="D194" s="17" t="s">
        <v>19</v>
      </c>
      <c r="E194" s="17" t="s">
        <v>57</v>
      </c>
      <c r="F194" s="17" t="s">
        <v>14</v>
      </c>
      <c r="G194" s="18" t="s">
        <v>9</v>
      </c>
      <c r="H194" s="78">
        <f t="shared" ref="H194" si="91">H197</f>
        <v>49720.504119999998</v>
      </c>
      <c r="I194" s="78">
        <f t="shared" ref="I194:J194" si="92">I197</f>
        <v>0</v>
      </c>
      <c r="J194" s="78">
        <f t="shared" si="92"/>
        <v>49720.504119999998</v>
      </c>
    </row>
    <row r="195" spans="1:10" ht="12.75" x14ac:dyDescent="0.2">
      <c r="A195" s="31" t="s">
        <v>39</v>
      </c>
      <c r="B195" s="32" t="s">
        <v>28</v>
      </c>
      <c r="C195" s="33" t="s">
        <v>17</v>
      </c>
      <c r="D195" s="33" t="s">
        <v>19</v>
      </c>
      <c r="E195" s="33" t="s">
        <v>57</v>
      </c>
      <c r="F195" s="33" t="s">
        <v>14</v>
      </c>
      <c r="G195" s="24" t="s">
        <v>40</v>
      </c>
      <c r="H195" s="88">
        <f t="shared" ref="H195" si="93">H198</f>
        <v>0</v>
      </c>
      <c r="I195" s="88">
        <f t="shared" ref="I195:J195" si="94">I198</f>
        <v>0</v>
      </c>
      <c r="J195" s="88">
        <f t="shared" si="94"/>
        <v>0</v>
      </c>
    </row>
    <row r="196" spans="1:10" ht="25.5" x14ac:dyDescent="0.2">
      <c r="A196" s="91" t="s">
        <v>109</v>
      </c>
      <c r="B196" s="30" t="s">
        <v>28</v>
      </c>
      <c r="C196" s="25" t="s">
        <v>17</v>
      </c>
      <c r="D196" s="25" t="s">
        <v>19</v>
      </c>
      <c r="E196" s="25" t="s">
        <v>57</v>
      </c>
      <c r="F196" s="30" t="s">
        <v>14</v>
      </c>
      <c r="G196" s="25"/>
      <c r="H196" s="78">
        <f>H197+H198</f>
        <v>49720.504119999998</v>
      </c>
      <c r="I196" s="78">
        <f t="shared" ref="I196:J196" si="95">I197+I198</f>
        <v>0</v>
      </c>
      <c r="J196" s="78">
        <f t="shared" si="95"/>
        <v>49720.504119999998</v>
      </c>
    </row>
    <row r="197" spans="1:10" ht="12.75" x14ac:dyDescent="0.2">
      <c r="A197" s="34" t="s">
        <v>23</v>
      </c>
      <c r="B197" s="30" t="s">
        <v>28</v>
      </c>
      <c r="C197" s="25" t="s">
        <v>17</v>
      </c>
      <c r="D197" s="25" t="s">
        <v>19</v>
      </c>
      <c r="E197" s="25" t="s">
        <v>57</v>
      </c>
      <c r="F197" s="25" t="s">
        <v>14</v>
      </c>
      <c r="G197" s="30" t="s">
        <v>9</v>
      </c>
      <c r="H197" s="78">
        <v>49720.504119999998</v>
      </c>
      <c r="I197" s="78">
        <v>0</v>
      </c>
      <c r="J197" s="78">
        <f t="shared" ref="J197:J198" si="96">H197+I197</f>
        <v>49720.504119999998</v>
      </c>
    </row>
    <row r="198" spans="1:10" ht="12.75" x14ac:dyDescent="0.2">
      <c r="A198" s="34" t="s">
        <v>39</v>
      </c>
      <c r="B198" s="30" t="s">
        <v>28</v>
      </c>
      <c r="C198" s="25" t="s">
        <v>17</v>
      </c>
      <c r="D198" s="25" t="s">
        <v>19</v>
      </c>
      <c r="E198" s="25" t="s">
        <v>57</v>
      </c>
      <c r="F198" s="25" t="s">
        <v>14</v>
      </c>
      <c r="G198" s="30" t="s">
        <v>40</v>
      </c>
      <c r="H198" s="78">
        <v>0</v>
      </c>
      <c r="I198" s="78">
        <v>0</v>
      </c>
      <c r="J198" s="78">
        <f t="shared" si="96"/>
        <v>0</v>
      </c>
    </row>
    <row r="199" spans="1:10" s="51" customFormat="1" ht="12.75" hidden="1" x14ac:dyDescent="0.2">
      <c r="A199" s="8" t="s">
        <v>42</v>
      </c>
      <c r="B199" s="47" t="s">
        <v>28</v>
      </c>
      <c r="C199" s="48" t="s">
        <v>43</v>
      </c>
      <c r="D199" s="48" t="s">
        <v>44</v>
      </c>
      <c r="E199" s="47"/>
      <c r="F199" s="48"/>
      <c r="G199" s="49"/>
      <c r="H199" s="60">
        <f>H200+H201</f>
        <v>0</v>
      </c>
      <c r="I199" s="60">
        <f>I200+I201</f>
        <v>0</v>
      </c>
      <c r="J199" s="60">
        <f>J200+J201</f>
        <v>0</v>
      </c>
    </row>
    <row r="200" spans="1:10" s="52" customFormat="1" ht="12.75" hidden="1" x14ac:dyDescent="0.2">
      <c r="A200" s="19" t="s">
        <v>23</v>
      </c>
      <c r="B200" s="40" t="s">
        <v>28</v>
      </c>
      <c r="C200" s="41" t="s">
        <v>43</v>
      </c>
      <c r="D200" s="41" t="s">
        <v>44</v>
      </c>
      <c r="E200" s="47"/>
      <c r="F200" s="48"/>
      <c r="G200" s="49" t="s">
        <v>9</v>
      </c>
      <c r="H200" s="61">
        <f>H202+H212</f>
        <v>0</v>
      </c>
      <c r="I200" s="61">
        <f>I202+I212</f>
        <v>0</v>
      </c>
      <c r="J200" s="61">
        <f>J202+J212</f>
        <v>0</v>
      </c>
    </row>
    <row r="201" spans="1:10" s="52" customFormat="1" ht="12.75" hidden="1" x14ac:dyDescent="0.2">
      <c r="A201" s="19" t="s">
        <v>39</v>
      </c>
      <c r="B201" s="40" t="s">
        <v>28</v>
      </c>
      <c r="C201" s="41" t="s">
        <v>43</v>
      </c>
      <c r="D201" s="41" t="s">
        <v>44</v>
      </c>
      <c r="E201" s="47"/>
      <c r="F201" s="48"/>
      <c r="G201" s="49" t="s">
        <v>40</v>
      </c>
      <c r="H201" s="61">
        <f>H213</f>
        <v>0</v>
      </c>
      <c r="I201" s="61">
        <f>I213</f>
        <v>0</v>
      </c>
      <c r="J201" s="61">
        <f>J213</f>
        <v>0</v>
      </c>
    </row>
    <row r="202" spans="1:10" ht="12.75" hidden="1" x14ac:dyDescent="0.2">
      <c r="A202" s="15" t="s">
        <v>45</v>
      </c>
      <c r="B202" s="16" t="s">
        <v>28</v>
      </c>
      <c r="C202" s="17" t="s">
        <v>43</v>
      </c>
      <c r="D202" s="17" t="s">
        <v>44</v>
      </c>
      <c r="E202" s="16" t="s">
        <v>46</v>
      </c>
      <c r="F202" s="20"/>
      <c r="G202" s="30"/>
      <c r="H202" s="64">
        <f t="shared" ref="H202:J202" si="97">H203</f>
        <v>0</v>
      </c>
      <c r="I202" s="64">
        <f t="shared" si="97"/>
        <v>0</v>
      </c>
      <c r="J202" s="64">
        <f t="shared" si="97"/>
        <v>0</v>
      </c>
    </row>
    <row r="203" spans="1:10" ht="12.75" hidden="1" x14ac:dyDescent="0.2">
      <c r="A203" s="15" t="s">
        <v>22</v>
      </c>
      <c r="B203" s="16" t="s">
        <v>28</v>
      </c>
      <c r="C203" s="17" t="s">
        <v>43</v>
      </c>
      <c r="D203" s="17" t="s">
        <v>44</v>
      </c>
      <c r="E203" s="16" t="s">
        <v>46</v>
      </c>
      <c r="F203" s="16" t="s">
        <v>10</v>
      </c>
      <c r="G203" s="20"/>
      <c r="H203" s="62">
        <f t="shared" ref="H203:J205" si="98">H204</f>
        <v>0</v>
      </c>
      <c r="I203" s="62">
        <f t="shared" si="98"/>
        <v>0</v>
      </c>
      <c r="J203" s="62">
        <f t="shared" si="98"/>
        <v>0</v>
      </c>
    </row>
    <row r="204" spans="1:10" ht="12.75" hidden="1" x14ac:dyDescent="0.2">
      <c r="A204" s="15" t="s">
        <v>11</v>
      </c>
      <c r="B204" s="16" t="s">
        <v>28</v>
      </c>
      <c r="C204" s="17" t="s">
        <v>43</v>
      </c>
      <c r="D204" s="17" t="s">
        <v>44</v>
      </c>
      <c r="E204" s="16" t="s">
        <v>46</v>
      </c>
      <c r="F204" s="16" t="s">
        <v>12</v>
      </c>
      <c r="G204" s="20"/>
      <c r="H204" s="63">
        <f t="shared" si="98"/>
        <v>0</v>
      </c>
      <c r="I204" s="63">
        <f t="shared" si="98"/>
        <v>0</v>
      </c>
      <c r="J204" s="63">
        <f t="shared" si="98"/>
        <v>0</v>
      </c>
    </row>
    <row r="205" spans="1:10" ht="25.5" hidden="1" x14ac:dyDescent="0.2">
      <c r="A205" s="15" t="s">
        <v>13</v>
      </c>
      <c r="B205" s="16" t="s">
        <v>28</v>
      </c>
      <c r="C205" s="17" t="s">
        <v>43</v>
      </c>
      <c r="D205" s="17" t="s">
        <v>44</v>
      </c>
      <c r="E205" s="16" t="s">
        <v>46</v>
      </c>
      <c r="F205" s="16" t="s">
        <v>14</v>
      </c>
      <c r="G205" s="20"/>
      <c r="H205" s="63">
        <f t="shared" si="98"/>
        <v>0</v>
      </c>
      <c r="I205" s="63">
        <f t="shared" si="98"/>
        <v>0</v>
      </c>
      <c r="J205" s="63">
        <f t="shared" si="98"/>
        <v>0</v>
      </c>
    </row>
    <row r="206" spans="1:10" ht="12.75" hidden="1" x14ac:dyDescent="0.2">
      <c r="A206" s="31" t="s">
        <v>23</v>
      </c>
      <c r="B206" s="32" t="s">
        <v>28</v>
      </c>
      <c r="C206" s="33" t="s">
        <v>43</v>
      </c>
      <c r="D206" s="33" t="s">
        <v>44</v>
      </c>
      <c r="E206" s="32" t="s">
        <v>46</v>
      </c>
      <c r="F206" s="33" t="s">
        <v>14</v>
      </c>
      <c r="G206" s="24" t="s">
        <v>9</v>
      </c>
      <c r="H206" s="65">
        <v>0</v>
      </c>
      <c r="I206" s="65">
        <v>0</v>
      </c>
      <c r="J206" s="65">
        <v>0</v>
      </c>
    </row>
    <row r="207" spans="1:10" ht="12.75" hidden="1" x14ac:dyDescent="0.2">
      <c r="A207" s="34" t="s">
        <v>39</v>
      </c>
      <c r="B207" s="30" t="s">
        <v>28</v>
      </c>
      <c r="C207" s="25" t="s">
        <v>43</v>
      </c>
      <c r="D207" s="25" t="s">
        <v>44</v>
      </c>
      <c r="E207" s="30" t="s">
        <v>46</v>
      </c>
      <c r="F207" s="25" t="s">
        <v>14</v>
      </c>
      <c r="G207" s="30" t="s">
        <v>40</v>
      </c>
      <c r="H207" s="63">
        <v>0</v>
      </c>
      <c r="I207" s="63">
        <v>0</v>
      </c>
      <c r="J207" s="63">
        <v>0</v>
      </c>
    </row>
    <row r="208" spans="1:10" ht="30" customHeight="1" x14ac:dyDescent="0.2">
      <c r="A208" s="70"/>
      <c r="B208" s="58"/>
      <c r="C208" s="59"/>
      <c r="D208" s="59"/>
      <c r="E208" s="58"/>
      <c r="F208" s="59"/>
      <c r="G208" s="58"/>
      <c r="H208" s="57"/>
      <c r="I208" s="57"/>
      <c r="J208" s="57"/>
    </row>
    <row r="209" spans="1:10" s="69" customFormat="1" ht="21.75" customHeight="1" x14ac:dyDescent="0.2">
      <c r="A209" s="94" t="s">
        <v>68</v>
      </c>
      <c r="B209" s="94"/>
      <c r="C209" s="94"/>
      <c r="D209" s="94"/>
      <c r="E209" s="94"/>
      <c r="F209" s="94"/>
      <c r="G209" s="94"/>
      <c r="H209" s="94"/>
      <c r="I209" s="74"/>
      <c r="J209" s="74"/>
    </row>
  </sheetData>
  <mergeCells count="12">
    <mergeCell ref="A9:J9"/>
    <mergeCell ref="A10:J10"/>
    <mergeCell ref="A209:H209"/>
    <mergeCell ref="A11:J11"/>
    <mergeCell ref="A1:J1"/>
    <mergeCell ref="A2:J2"/>
    <mergeCell ref="A3:J3"/>
    <mergeCell ref="A4:J4"/>
    <mergeCell ref="A5:J5"/>
    <mergeCell ref="A6:J6"/>
    <mergeCell ref="A7:J7"/>
    <mergeCell ref="A8:J8"/>
  </mergeCells>
  <pageMargins left="1.1811023622047245" right="0.39370078740157483" top="0.78740157480314965" bottom="0.78740157480314965" header="0" footer="0"/>
  <pageSetup paperSize="9" scale="46" fitToHeight="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Вед.свод на 01.05.2024</vt:lpstr>
      <vt:lpstr>'Вед.свод на 01.05.2024'!Заголовки_для_печати</vt:lpstr>
      <vt:lpstr>'Вед.свод на 01.05.2024'!Область_печати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Susoeva</cp:lastModifiedBy>
  <cp:lastPrinted>2023-12-19T14:56:53Z</cp:lastPrinted>
  <dcterms:created xsi:type="dcterms:W3CDTF">2013-11-29T08:14:39Z</dcterms:created>
  <dcterms:modified xsi:type="dcterms:W3CDTF">2024-06-05T13:16:59Z</dcterms:modified>
</cp:coreProperties>
</file>