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19035" windowHeight="9975" activeTab="1"/>
  </bookViews>
  <sheets>
    <sheet name="Вед.свод" sheetId="1" r:id="rId1"/>
    <sheet name="Вед.свод на 01.12" sheetId="2" r:id="rId2"/>
  </sheets>
  <definedNames>
    <definedName name="_xlnm._FilterDatabase" localSheetId="0" hidden="1">Вед.свод!$A$5:$N$116</definedName>
    <definedName name="_xlnm._FilterDatabase" localSheetId="1" hidden="1">'Вед.свод на 01.12'!$A$5:$P$118</definedName>
    <definedName name="_xlnm.Print_Titles" localSheetId="0">Вед.свод!$5:$5</definedName>
    <definedName name="_xlnm.Print_Titles" localSheetId="1">'Вед.свод на 01.12'!$5:$5</definedName>
    <definedName name="_xlnm.Print_Area" localSheetId="0">Вед.свод!$A$1:$I$118</definedName>
    <definedName name="_xlnm.Print_Area" localSheetId="1">'Вед.свод на 01.12'!$A$1:$K$133</definedName>
  </definedNames>
  <calcPr calcId="114210" fullCalcOnLoad="1"/>
</workbook>
</file>

<file path=xl/calcChain.xml><?xml version="1.0" encoding="utf-8"?>
<calcChain xmlns="http://schemas.openxmlformats.org/spreadsheetml/2006/main">
  <c r="J10" i="2"/>
  <c r="J9"/>
  <c r="I10"/>
  <c r="H10"/>
  <c r="I106"/>
  <c r="I107"/>
  <c r="H112"/>
  <c r="H7"/>
  <c r="I110"/>
  <c r="I109"/>
  <c r="I108"/>
  <c r="I94"/>
  <c r="I91"/>
  <c r="I90"/>
  <c r="I89"/>
  <c r="I80"/>
  <c r="I79"/>
  <c r="I67"/>
  <c r="I61"/>
  <c r="I59"/>
  <c r="I54"/>
  <c r="I53"/>
  <c r="I50"/>
  <c r="I48"/>
  <c r="I47"/>
  <c r="I46"/>
  <c r="I45"/>
  <c r="I39"/>
  <c r="I38"/>
  <c r="I37"/>
  <c r="I36"/>
  <c r="I35"/>
  <c r="I34"/>
  <c r="I14"/>
  <c r="I13"/>
  <c r="I11"/>
  <c r="I8"/>
  <c r="I112"/>
  <c r="J112"/>
  <c r="J13"/>
  <c r="J59"/>
  <c r="J53"/>
  <c r="H79"/>
  <c r="H80"/>
  <c r="H54"/>
  <c r="H11"/>
  <c r="H106"/>
  <c r="J108"/>
  <c r="K108"/>
  <c r="J107"/>
  <c r="K107"/>
  <c r="H108"/>
  <c r="H107"/>
  <c r="J120"/>
  <c r="K119"/>
  <c r="J119"/>
  <c r="I119"/>
  <c r="H119"/>
  <c r="J62"/>
  <c r="J61"/>
  <c r="K61"/>
  <c r="H59"/>
  <c r="H61"/>
  <c r="H13"/>
  <c r="K50"/>
  <c r="K48"/>
  <c r="K47"/>
  <c r="K46"/>
  <c r="K45"/>
  <c r="J51"/>
  <c r="J50"/>
  <c r="J49"/>
  <c r="J48"/>
  <c r="J47"/>
  <c r="J46"/>
  <c r="J45"/>
  <c r="H50"/>
  <c r="H48"/>
  <c r="H47"/>
  <c r="H46"/>
  <c r="H45"/>
  <c r="J131"/>
  <c r="J130"/>
  <c r="J127"/>
  <c r="I129"/>
  <c r="I128"/>
  <c r="I127"/>
  <c r="I113"/>
  <c r="I115"/>
  <c r="I117"/>
  <c r="H113"/>
  <c r="H115"/>
  <c r="H117"/>
  <c r="H127"/>
  <c r="H128"/>
  <c r="H129"/>
  <c r="I88"/>
  <c r="I87"/>
  <c r="I86"/>
  <c r="I85"/>
  <c r="I84"/>
  <c r="I52"/>
  <c r="I6"/>
  <c r="I12"/>
  <c r="I9"/>
  <c r="H111"/>
  <c r="H110"/>
  <c r="H109"/>
  <c r="J109"/>
  <c r="I126"/>
  <c r="I125"/>
  <c r="I124"/>
  <c r="J129"/>
  <c r="J128"/>
  <c r="J126"/>
  <c r="J125"/>
  <c r="J124"/>
  <c r="J123"/>
  <c r="J122"/>
  <c r="J121"/>
  <c r="I123"/>
  <c r="I122"/>
  <c r="I121"/>
  <c r="H126"/>
  <c r="H125"/>
  <c r="H124"/>
  <c r="J96"/>
  <c r="J94"/>
  <c r="J97"/>
  <c r="J98"/>
  <c r="J99"/>
  <c r="J100"/>
  <c r="J101"/>
  <c r="J102"/>
  <c r="J103"/>
  <c r="J104"/>
  <c r="J105"/>
  <c r="J110"/>
  <c r="J114"/>
  <c r="J116"/>
  <c r="J115"/>
  <c r="J118"/>
  <c r="J117"/>
  <c r="J95"/>
  <c r="J93"/>
  <c r="J92"/>
  <c r="J65"/>
  <c r="J66"/>
  <c r="J68"/>
  <c r="J69"/>
  <c r="J70"/>
  <c r="J71"/>
  <c r="J72"/>
  <c r="J73"/>
  <c r="J74"/>
  <c r="J75"/>
  <c r="J76"/>
  <c r="J77"/>
  <c r="J78"/>
  <c r="J79"/>
  <c r="J80"/>
  <c r="J54"/>
  <c r="J11"/>
  <c r="J8"/>
  <c r="J81"/>
  <c r="J82"/>
  <c r="J83"/>
  <c r="J64"/>
  <c r="J89"/>
  <c r="J63"/>
  <c r="J58"/>
  <c r="J57"/>
  <c r="J56"/>
  <c r="J55"/>
  <c r="J41"/>
  <c r="J42"/>
  <c r="J43"/>
  <c r="J44"/>
  <c r="J14"/>
  <c r="J40"/>
  <c r="J39"/>
  <c r="J38"/>
  <c r="J37"/>
  <c r="J36"/>
  <c r="J35"/>
  <c r="J34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15"/>
  <c r="K54"/>
  <c r="K59"/>
  <c r="K58"/>
  <c r="K57"/>
  <c r="K56"/>
  <c r="K55"/>
  <c r="K117"/>
  <c r="K115"/>
  <c r="M113"/>
  <c r="K113"/>
  <c r="K112"/>
  <c r="K111"/>
  <c r="K110"/>
  <c r="K109"/>
  <c r="K106"/>
  <c r="K104"/>
  <c r="K102"/>
  <c r="K101"/>
  <c r="K100"/>
  <c r="K99"/>
  <c r="K98"/>
  <c r="K97"/>
  <c r="K94"/>
  <c r="H94"/>
  <c r="K91"/>
  <c r="H91"/>
  <c r="K90"/>
  <c r="H90"/>
  <c r="K89"/>
  <c r="K88"/>
  <c r="K87"/>
  <c r="K86"/>
  <c r="K85"/>
  <c r="K84"/>
  <c r="K73"/>
  <c r="H89"/>
  <c r="H88"/>
  <c r="H87"/>
  <c r="H86"/>
  <c r="H85"/>
  <c r="H84"/>
  <c r="K81"/>
  <c r="K78"/>
  <c r="K71"/>
  <c r="K69"/>
  <c r="H67"/>
  <c r="J67"/>
  <c r="O63"/>
  <c r="M63"/>
  <c r="H8"/>
  <c r="K39"/>
  <c r="H39"/>
  <c r="K38"/>
  <c r="H38"/>
  <c r="K37"/>
  <c r="H37"/>
  <c r="K36"/>
  <c r="H36"/>
  <c r="K35"/>
  <c r="H35"/>
  <c r="K34"/>
  <c r="H34"/>
  <c r="K30"/>
  <c r="K26"/>
  <c r="K24"/>
  <c r="O22"/>
  <c r="M22"/>
  <c r="K22"/>
  <c r="K20"/>
  <c r="K19"/>
  <c r="K18"/>
  <c r="K15"/>
  <c r="K14"/>
  <c r="K11"/>
  <c r="K8"/>
  <c r="H14"/>
  <c r="O8"/>
  <c r="K13"/>
  <c r="K12"/>
  <c r="M7" i="1"/>
  <c r="H116"/>
  <c r="I59"/>
  <c r="H59"/>
  <c r="H61"/>
  <c r="I61"/>
  <c r="I7" i="2"/>
  <c r="J106"/>
  <c r="H53"/>
  <c r="J111"/>
  <c r="J12"/>
  <c r="N63"/>
  <c r="H52"/>
  <c r="J91"/>
  <c r="J113"/>
  <c r="H123"/>
  <c r="H122"/>
  <c r="H121"/>
  <c r="J90"/>
  <c r="J88"/>
  <c r="J87"/>
  <c r="J86"/>
  <c r="J85"/>
  <c r="J84"/>
  <c r="K52"/>
  <c r="K6"/>
  <c r="H12"/>
  <c r="K53"/>
  <c r="K10"/>
  <c r="K7"/>
  <c r="N22"/>
  <c r="H14" i="1"/>
  <c r="H13"/>
  <c r="I81"/>
  <c r="I78"/>
  <c r="I94"/>
  <c r="I111"/>
  <c r="I113"/>
  <c r="I39"/>
  <c r="I38"/>
  <c r="I37"/>
  <c r="I36"/>
  <c r="I35"/>
  <c r="I34"/>
  <c r="H39"/>
  <c r="H38"/>
  <c r="H37"/>
  <c r="H36"/>
  <c r="H35"/>
  <c r="H34"/>
  <c r="I48"/>
  <c r="I47"/>
  <c r="I46"/>
  <c r="I45"/>
  <c r="H50"/>
  <c r="H48"/>
  <c r="H47"/>
  <c r="H46"/>
  <c r="H45"/>
  <c r="J6" i="2"/>
  <c r="J52"/>
  <c r="H6"/>
  <c r="O6"/>
  <c r="P6"/>
  <c r="K9"/>
  <c r="H9"/>
  <c r="O7"/>
  <c r="K111" i="1"/>
  <c r="M63"/>
  <c r="M22"/>
  <c r="K22"/>
  <c r="H54"/>
  <c r="H67"/>
  <c r="K63"/>
  <c r="H89"/>
  <c r="H53"/>
  <c r="H90"/>
  <c r="H91"/>
  <c r="H94"/>
  <c r="I14"/>
  <c r="J7" i="2"/>
  <c r="H52" i="1"/>
  <c r="H88"/>
  <c r="H87"/>
  <c r="H86"/>
  <c r="H85"/>
  <c r="H84"/>
  <c r="H11"/>
  <c r="H12"/>
  <c r="H10"/>
  <c r="H6"/>
  <c r="H8"/>
  <c r="H7"/>
  <c r="H9"/>
  <c r="M6"/>
  <c r="N6"/>
  <c r="I89"/>
  <c r="I90"/>
  <c r="I91"/>
  <c r="I60"/>
  <c r="I58"/>
  <c r="I57"/>
  <c r="I56"/>
  <c r="I55"/>
  <c r="I71"/>
  <c r="I69"/>
  <c r="I15"/>
  <c r="I19"/>
  <c r="I30"/>
  <c r="I26"/>
  <c r="I24"/>
  <c r="I22"/>
  <c r="I20"/>
  <c r="I115"/>
  <c r="I110"/>
  <c r="I101"/>
  <c r="I100"/>
  <c r="I99"/>
  <c r="I98"/>
  <c r="I97"/>
  <c r="I104"/>
  <c r="I102"/>
  <c r="L22"/>
  <c r="I53"/>
  <c r="L63"/>
  <c r="I18"/>
  <c r="I13"/>
  <c r="I88"/>
  <c r="I87"/>
  <c r="I86"/>
  <c r="I109"/>
  <c r="I108"/>
  <c r="I107"/>
  <c r="I106"/>
  <c r="I12"/>
  <c r="I10"/>
  <c r="I85"/>
  <c r="I84"/>
  <c r="I73"/>
  <c r="I52"/>
  <c r="I54"/>
  <c r="I11"/>
  <c r="I8"/>
  <c r="I6"/>
  <c r="I7"/>
  <c r="I9"/>
</calcChain>
</file>

<file path=xl/sharedStrings.xml><?xml version="1.0" encoding="utf-8"?>
<sst xmlns="http://schemas.openxmlformats.org/spreadsheetml/2006/main" count="1436" uniqueCount="93">
  <si>
    <t>Наименование</t>
  </si>
  <si>
    <t>ГРБС</t>
  </si>
  <si>
    <t>РПр</t>
  </si>
  <si>
    <t>Пр</t>
  </si>
  <si>
    <t>ЦСт</t>
  </si>
  <si>
    <t>ВР</t>
  </si>
  <si>
    <t>Ист</t>
  </si>
  <si>
    <t>Итого:</t>
  </si>
  <si>
    <t>городские средства</t>
  </si>
  <si>
    <t>1</t>
  </si>
  <si>
    <t>0400</t>
  </si>
  <si>
    <t>0409</t>
  </si>
  <si>
    <t>400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</si>
  <si>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</si>
  <si>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</si>
  <si>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</si>
  <si>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</si>
  <si>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Ведомственная целевая программа "Муниципальная адресная инвестиционная программа"</t>
  </si>
  <si>
    <t>0700</t>
  </si>
  <si>
    <t>0702</t>
  </si>
  <si>
    <t>Капитальные вложения в объекты государственной (муниципальной) собственности</t>
  </si>
  <si>
    <t>Городские средства</t>
  </si>
  <si>
    <t>0500</t>
  </si>
  <si>
    <t>0502</t>
  </si>
  <si>
    <t>1070000000</t>
  </si>
  <si>
    <t xml:space="preserve">Единица измерения: тыс. руб.   
</t>
  </si>
  <si>
    <t>2023 год</t>
  </si>
  <si>
    <t xml:space="preserve"> Бюджетные инвестиции в объекты капитального строительства на плановый период 2023 и 2024 годов</t>
  </si>
  <si>
    <t>888</t>
  </si>
  <si>
    <t>0701</t>
  </si>
  <si>
    <t>Управление строительства, дорожного хозяйства и благоустройства администрации города Орла</t>
  </si>
  <si>
    <t>Капитальное строительство</t>
  </si>
  <si>
    <t>10700S2310</t>
  </si>
  <si>
    <t>Hациональный проект "Жилье и городская среда"</t>
  </si>
  <si>
    <t>107F000000</t>
  </si>
  <si>
    <t>Федеральный проект "Чистая вода"</t>
  </si>
  <si>
    <t>107F500000</t>
  </si>
  <si>
    <t>Строительство и реконструкция (модернизация) объектов питьевого водоснабжения</t>
  </si>
  <si>
    <t>107F552430</t>
  </si>
  <si>
    <t xml:space="preserve">             Строительство объекта "Улично-дорожная сеть местного значения и сети инженерно-технического обеспечения для объектов индивидуальной жилой застройки в Северном районе г. Орла"</t>
  </si>
  <si>
    <t xml:space="preserve">             Строительство объекта "Улично-дорожная сеть (1 этап строительства) и сети газораспределения для объектов индивидуальной жилой застройки в Северном  районе г. Орла (территория, ограниченная ул. Михалицына, пер. Керамический, полосой отчуждения железной дороги и ул. Раздольная) (улично-дорожная сеть (1 этап строительства))</t>
  </si>
  <si>
    <t xml:space="preserve">          Строительство объекта "Улица Кузнецова на участке от Московского шоссе до ул. Раздольная в г. Орле"</t>
  </si>
  <si>
    <t xml:space="preserve">          Строительство объекта "Улица Витольда Почернина на участке от ул. Зеленина в микрорайоне "Зареченский" г. Орла до ул. Царев Брод в п. Орлик Образцовского с/п Орловского района"</t>
  </si>
  <si>
    <t xml:space="preserve">           Реконструкция объекта "Автомобильная дорога с кадастровым номером 57:25:000000065986 на участке от пер. Артельный до Московского шоссе в г. Орле"</t>
  </si>
  <si>
    <t xml:space="preserve">          Реконструкция объекта "Улица Авиационная на участке от Караческого ш. до ул. Спивака в г. Орле"</t>
  </si>
  <si>
    <t xml:space="preserve">          Реконструкция объекта "Мост через реку Орлик в створе ул. Колхозная в г. Орле" </t>
  </si>
  <si>
    <t xml:space="preserve">          Строительство объекта "Улично-дорожная сеть местного значения и сети инженерно-технического обеспечения для объектов индивидуальной жилой застройки в Северном районе г. Орла"</t>
  </si>
  <si>
    <t xml:space="preserve">         Строительство 2-й нитки самотечного канализационного коллектора по правому берегу р. Оки от камеры гашения в районе ул. Молодежной до приемной камеры КНС №8. 1-й этап строительства - от точки врезки самотечного коллектора диаметром 300 до приемной камеры КНС №8</t>
  </si>
  <si>
    <t xml:space="preserve">          Реконструкция объекта "Очистные сооружения канализации (ОСК) г. Орла Орловский район, Платоновское сельское поселение, д. Вязки, "Станция аэрации"</t>
  </si>
  <si>
    <t xml:space="preserve">          Модернизация очистных  (МР №13 "Московский")</t>
  </si>
  <si>
    <t xml:space="preserve">          Строительство объекта "Станция умягчения на Комсомольском ВЗУ"</t>
  </si>
  <si>
    <t xml:space="preserve">           Строительство объекта "Детский сад (ясли) по пер. Керамический в г. Орле"</t>
  </si>
  <si>
    <t xml:space="preserve">           Строительство объекта "Детский сад (ясли) по  Московскому ш., 68а в г. Орле"</t>
  </si>
  <si>
    <t xml:space="preserve">           Строительство здания начальной школы в составе МБОУ лицей №40 в г. Орле</t>
  </si>
  <si>
    <t xml:space="preserve">             Строительство объекта "Улично-дорожная сеть (I этап строительства) и сети газораспределения для объектов индивидуальной жилой застройки в Северном  районе г. Орла (территория, ограниченная ул. Михалицына, пер. Керамический, полосой отчуждения железной дороги и ул. Раздольная) (улично-дорожная сеть (I этап строительства))</t>
  </si>
  <si>
    <t>Областные средства</t>
  </si>
  <si>
    <t>2</t>
  </si>
  <si>
    <t>Федеральный проект "Жилье"</t>
  </si>
  <si>
    <t>107F100000</t>
  </si>
  <si>
    <t>Реализация мероприятий по стимулированию программ развития жилищного строительства</t>
  </si>
  <si>
    <t>107F150210</t>
  </si>
  <si>
    <t>Модернизация очистных (МР №13 "Московский")</t>
  </si>
  <si>
    <t>областные средства</t>
  </si>
  <si>
    <t xml:space="preserve">          Строительство объекта "Строительство станции умягчения Окского ВЗУ"</t>
  </si>
  <si>
    <t>Дорожное хозяйство (дорожные фонды)</t>
  </si>
  <si>
    <t>Коммунальное хозяйство</t>
  </si>
  <si>
    <t>Общее образование</t>
  </si>
  <si>
    <t>Дошкольное образование</t>
  </si>
  <si>
    <t>2024 год</t>
  </si>
  <si>
    <t>Национальный проект "Безопасные и качественные автомобильные дороги"</t>
  </si>
  <si>
    <t>Федеральный проект "Дорожная сеть"</t>
  </si>
  <si>
    <t>Финансовое обеспечение дорожной деятельности-реконструкция "Красного моста" в городе Орле</t>
  </si>
  <si>
    <t>Реконструкция "Красного моста" в городе Орле</t>
  </si>
  <si>
    <t>Строительство школы в 795 квартале</t>
  </si>
  <si>
    <t>Разработка ПСД-пристройка к школе №50</t>
  </si>
  <si>
    <t>0000000000</t>
  </si>
  <si>
    <t>Мероприятие 3 "Ремонт, капитальный ремонт автомобильных дорог в рамках реализации регионального проекта "Программа комплексного развития объединенной дорожной сети Орловской области, а также Орловской городской агломерации на 2019-2024 годы" национального проекта "Безопасные и качественные автомобильные дороги""</t>
  </si>
  <si>
    <t>2870000000</t>
  </si>
  <si>
    <t xml:space="preserve">Начальник финансового управления администрации города Орла                                                                                       Н.В. Зубцова	</t>
  </si>
  <si>
    <t>Строительство объекта "Блочная котельная по ул. Высоковольтная в городе Орле"</t>
  </si>
  <si>
    <t xml:space="preserve">Приложение 14                                                                                                 к решению Орловского городского Совета народных депутатов
от ______________________2022  №__________________ </t>
  </si>
  <si>
    <t>287R153930</t>
  </si>
  <si>
    <t>Поправки</t>
  </si>
  <si>
    <t>Сумма с учетом поправок</t>
  </si>
  <si>
    <t>Национальный проект "Образование"</t>
  </si>
  <si>
    <t>107E000000</t>
  </si>
  <si>
    <t>Федеральный проект "Современная школа"</t>
  </si>
  <si>
    <t>107E100000</t>
  </si>
  <si>
    <t>Cоздание новых мест в общеобразовательных организациях</t>
  </si>
  <si>
    <t>107E155200</t>
  </si>
  <si>
    <t>Строительство объекта "Школа на 1225 учащихся по ул. Зеленина в г. Орле"</t>
  </si>
  <si>
    <t>Мероприятие 7 "Строительство объектов улично-дорожной сети города Орла"</t>
  </si>
  <si>
    <t>Приложение 14                                                                                                                                                                     к решению Орловского городского Совета народных депутатов
№34/0519 - ГС от 20.12.2022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</si>
</sst>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8">
    <font>
      <sz val="10"/>
      <name val="Arial Cyr"/>
      <charset val="204"/>
    </font>
    <font>
      <sz val="8"/>
      <name val="Arial Cyr"/>
      <charset val="204"/>
    </font>
    <font>
      <sz val="10"/>
      <color indexed="8"/>
      <name val="Arial"/>
      <family val="2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0">
    <xf numFmtId="0" fontId="0" fillId="0" borderId="0"/>
    <xf numFmtId="164" fontId="15" fillId="0" borderId="5">
      <alignment horizontal="center" vertical="center"/>
    </xf>
    <xf numFmtId="164" fontId="15" fillId="0" borderId="5">
      <alignment horizontal="center" vertical="center" wrapText="1"/>
    </xf>
    <xf numFmtId="164" fontId="2" fillId="0" borderId="1">
      <alignment horizontal="right" vertical="center"/>
    </xf>
    <xf numFmtId="164" fontId="2" fillId="0" borderId="1">
      <alignment horizontal="right" vertical="center" shrinkToFit="1"/>
    </xf>
    <xf numFmtId="164" fontId="16" fillId="0" borderId="5">
      <alignment horizontal="right" vertical="center"/>
    </xf>
    <xf numFmtId="164" fontId="16" fillId="0" borderId="5">
      <alignment horizontal="right" vertical="center" shrinkToFit="1"/>
    </xf>
    <xf numFmtId="164" fontId="16" fillId="0" borderId="5">
      <alignment horizontal="right" vertical="center" shrinkToFit="1"/>
    </xf>
    <xf numFmtId="49" fontId="15" fillId="0" borderId="5">
      <alignment horizontal="center" vertical="center" wrapText="1"/>
    </xf>
    <xf numFmtId="49" fontId="17" fillId="0" borderId="5">
      <alignment horizontal="left" vertical="center" wrapText="1"/>
    </xf>
    <xf numFmtId="49" fontId="2" fillId="0" borderId="1">
      <alignment horizontal="left" vertical="center" wrapText="1"/>
    </xf>
    <xf numFmtId="49" fontId="2" fillId="0" borderId="1">
      <alignment horizontal="left" vertical="center" wrapText="1"/>
    </xf>
    <xf numFmtId="49" fontId="2" fillId="0" borderId="1">
      <alignment horizontal="center" vertical="center" shrinkToFit="1"/>
    </xf>
    <xf numFmtId="49" fontId="2" fillId="0" borderId="1">
      <alignment horizontal="left" vertical="center" wrapText="1"/>
    </xf>
    <xf numFmtId="49" fontId="17" fillId="0" borderId="5">
      <alignment horizontal="center" vertical="center"/>
    </xf>
    <xf numFmtId="49" fontId="2" fillId="0" borderId="1">
      <alignment horizontal="center" vertical="center" shrinkToFit="1"/>
    </xf>
    <xf numFmtId="49" fontId="16" fillId="0" borderId="5">
      <alignment horizontal="center" vertical="center"/>
    </xf>
    <xf numFmtId="49" fontId="2" fillId="0" borderId="1">
      <alignment horizontal="center" vertical="center" shrinkToFit="1"/>
    </xf>
    <xf numFmtId="49" fontId="2" fillId="0" borderId="1">
      <alignment horizontal="center" vertical="center"/>
    </xf>
    <xf numFmtId="49" fontId="15" fillId="0" borderId="6">
      <alignment horizontal="center" vertical="center" wrapText="1"/>
    </xf>
  </cellStyleXfs>
  <cellXfs count="81">
    <xf numFmtId="0" fontId="0" fillId="0" borderId="0" xfId="0"/>
    <xf numFmtId="49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vertical="top" wrapText="1"/>
    </xf>
    <xf numFmtId="0" fontId="5" fillId="0" borderId="0" xfId="0" applyFont="1" applyFill="1" applyAlignment="1">
      <alignment horizont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wrapText="1"/>
    </xf>
    <xf numFmtId="0" fontId="5" fillId="0" borderId="0" xfId="0" applyFont="1" applyFill="1"/>
    <xf numFmtId="49" fontId="5" fillId="0" borderId="0" xfId="0" applyNumberFormat="1" applyFont="1" applyFill="1" applyAlignment="1">
      <alignment horizont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/>
    </xf>
    <xf numFmtId="49" fontId="10" fillId="0" borderId="1" xfId="10" applyNumberFormat="1" applyFont="1" applyBorder="1" applyProtection="1">
      <alignment horizontal="left" vertical="center" wrapText="1"/>
    </xf>
    <xf numFmtId="49" fontId="10" fillId="0" borderId="1" xfId="13" applyNumberFormat="1" applyFont="1" applyBorder="1" applyAlignment="1" applyProtection="1">
      <alignment horizontal="center" vertical="center" shrinkToFit="1"/>
    </xf>
    <xf numFmtId="49" fontId="10" fillId="0" borderId="1" xfId="15" applyNumberFormat="1" applyFont="1" applyBorder="1" applyAlignment="1" applyProtection="1">
      <alignment horizontal="center" vertical="center"/>
    </xf>
    <xf numFmtId="2" fontId="11" fillId="0" borderId="1" xfId="10" applyNumberFormat="1" applyFont="1" applyBorder="1" applyProtection="1">
      <alignment horizontal="left" vertical="center" wrapText="1"/>
    </xf>
    <xf numFmtId="49" fontId="12" fillId="0" borderId="1" xfId="13" applyNumberFormat="1" applyFont="1" applyBorder="1" applyAlignment="1" applyProtection="1">
      <alignment horizontal="center" vertical="center" shrinkToFit="1"/>
    </xf>
    <xf numFmtId="49" fontId="12" fillId="0" borderId="1" xfId="15" applyNumberFormat="1" applyFont="1" applyBorder="1" applyAlignment="1" applyProtection="1">
      <alignment horizontal="center" vertical="center"/>
    </xf>
    <xf numFmtId="0" fontId="12" fillId="0" borderId="5" xfId="16" applyNumberFormat="1" applyFont="1" applyAlignment="1" applyProtection="1"/>
    <xf numFmtId="0" fontId="10" fillId="0" borderId="5" xfId="16" applyNumberFormat="1" applyFont="1" applyAlignment="1" applyProtection="1"/>
    <xf numFmtId="49" fontId="12" fillId="0" borderId="1" xfId="13" applyNumberFormat="1" applyFont="1" applyFill="1" applyBorder="1" applyAlignment="1" applyProtection="1">
      <alignment horizontal="center" vertical="center" shrinkToFit="1"/>
    </xf>
    <xf numFmtId="49" fontId="12" fillId="0" borderId="1" xfId="15" applyNumberFormat="1" applyFont="1" applyFill="1" applyBorder="1" applyAlignment="1" applyProtection="1">
      <alignment horizontal="center" vertical="center"/>
    </xf>
    <xf numFmtId="0" fontId="12" fillId="0" borderId="5" xfId="16" applyNumberFormat="1" applyFont="1" applyFill="1" applyAlignment="1" applyProtection="1"/>
    <xf numFmtId="49" fontId="9" fillId="0" borderId="5" xfId="14" applyNumberFormat="1" applyFont="1" applyFill="1" applyAlignment="1" applyProtection="1">
      <alignment horizontal="center" vertical="center"/>
    </xf>
    <xf numFmtId="0" fontId="9" fillId="0" borderId="1" xfId="15" applyNumberFormat="1" applyFont="1" applyFill="1" applyBorder="1" applyAlignment="1" applyProtection="1"/>
    <xf numFmtId="0" fontId="9" fillId="0" borderId="2" xfId="15" applyNumberFormat="1" applyFont="1" applyFill="1" applyBorder="1" applyAlignment="1" applyProtection="1"/>
    <xf numFmtId="0" fontId="8" fillId="0" borderId="0" xfId="0" applyFont="1" applyFill="1" applyAlignment="1">
      <alignment horizontal="center" vertical="center"/>
    </xf>
    <xf numFmtId="49" fontId="2" fillId="0" borderId="2" xfId="12" applyNumberFormat="1" applyFill="1" applyBorder="1" applyProtection="1">
      <alignment horizontal="center" vertical="center" shrinkToFit="1"/>
    </xf>
    <xf numFmtId="49" fontId="4" fillId="2" borderId="1" xfId="12" applyNumberFormat="1" applyFont="1" applyFill="1" applyBorder="1" applyProtection="1">
      <alignment horizontal="center" vertical="center" shrinkToFit="1"/>
    </xf>
    <xf numFmtId="49" fontId="4" fillId="2" borderId="5" xfId="14" applyNumberFormat="1" applyFont="1" applyFill="1" applyAlignment="1" applyProtection="1">
      <alignment horizontal="center" vertical="center"/>
    </xf>
    <xf numFmtId="0" fontId="6" fillId="2" borderId="1" xfId="15" applyNumberFormat="1" applyFont="1" applyFill="1" applyBorder="1" applyAlignment="1" applyProtection="1"/>
    <xf numFmtId="49" fontId="4" fillId="2" borderId="2" xfId="12" applyNumberFormat="1" applyFont="1" applyFill="1" applyBorder="1" applyProtection="1">
      <alignment horizontal="center" vertical="center" shrinkToFit="1"/>
    </xf>
    <xf numFmtId="164" fontId="4" fillId="2" borderId="3" xfId="5" applyNumberFormat="1" applyFont="1" applyFill="1" applyBorder="1" applyAlignment="1" applyProtection="1">
      <alignment horizontal="right" vertical="center"/>
    </xf>
    <xf numFmtId="164" fontId="6" fillId="2" borderId="3" xfId="0" applyNumberFormat="1" applyFont="1" applyFill="1" applyBorder="1" applyAlignment="1">
      <alignment horizontal="right" vertical="center" shrinkToFit="1"/>
    </xf>
    <xf numFmtId="164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4" fontId="4" fillId="2" borderId="3" xfId="0" applyNumberFormat="1" applyFont="1" applyFill="1" applyBorder="1" applyAlignment="1">
      <alignment horizontal="right" vertical="center" shrinkToFit="1"/>
    </xf>
    <xf numFmtId="0" fontId="0" fillId="2" borderId="3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/>
    </xf>
    <xf numFmtId="164" fontId="5" fillId="2" borderId="0" xfId="0" applyNumberFormat="1" applyFont="1" applyFill="1" applyAlignment="1">
      <alignment horizontal="right" shrinkToFit="1"/>
    </xf>
    <xf numFmtId="164" fontId="6" fillId="0" borderId="0" xfId="0" applyNumberFormat="1" applyFont="1" applyFill="1" applyAlignment="1">
      <alignment horizontal="center" vertical="center"/>
    </xf>
    <xf numFmtId="49" fontId="4" fillId="2" borderId="4" xfId="8" applyNumberFormat="1" applyFont="1" applyFill="1" applyBorder="1" applyAlignment="1" applyProtection="1">
      <alignment horizontal="center" vertical="center" wrapText="1"/>
    </xf>
    <xf numFmtId="49" fontId="4" fillId="2" borderId="3" xfId="8" applyFont="1" applyFill="1" applyBorder="1" applyAlignment="1">
      <alignment horizontal="center" vertical="center" wrapText="1"/>
    </xf>
    <xf numFmtId="164" fontId="14" fillId="2" borderId="3" xfId="5" applyNumberFormat="1" applyFont="1" applyFill="1" applyBorder="1" applyAlignment="1" applyProtection="1">
      <alignment horizontal="right" vertical="center"/>
    </xf>
    <xf numFmtId="164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164" fontId="5" fillId="0" borderId="0" xfId="0" applyNumberFormat="1" applyFont="1" applyFill="1" applyBorder="1" applyAlignment="1">
      <alignment horizontal="right" vertical="center" shrinkToFit="1"/>
    </xf>
    <xf numFmtId="164" fontId="4" fillId="0" borderId="0" xfId="0" applyNumberFormat="1" applyFont="1" applyFill="1" applyBorder="1" applyAlignment="1">
      <alignment horizontal="right" vertical="center" shrinkToFit="1"/>
    </xf>
    <xf numFmtId="2" fontId="3" fillId="0" borderId="0" xfId="0" applyNumberFormat="1" applyFont="1" applyFill="1" applyAlignment="1">
      <alignment vertical="center" wrapText="1"/>
    </xf>
    <xf numFmtId="2" fontId="3" fillId="0" borderId="0" xfId="0" applyNumberFormat="1" applyFont="1" applyFill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left" vertical="center" wrapText="1"/>
    </xf>
    <xf numFmtId="2" fontId="4" fillId="2" borderId="1" xfId="10" applyNumberFormat="1" applyFont="1" applyFill="1" applyBorder="1" applyAlignment="1" applyProtection="1">
      <alignment horizontal="left" vertical="center" wrapText="1"/>
    </xf>
    <xf numFmtId="2" fontId="10" fillId="0" borderId="1" xfId="10" applyNumberFormat="1" applyFont="1" applyBorder="1" applyProtection="1">
      <alignment horizontal="left" vertical="center" wrapText="1"/>
    </xf>
    <xf numFmtId="2" fontId="14" fillId="2" borderId="1" xfId="10" applyNumberFormat="1" applyFont="1" applyFill="1" applyBorder="1" applyAlignment="1" applyProtection="1">
      <alignment horizontal="left" vertical="center" wrapText="1"/>
    </xf>
    <xf numFmtId="2" fontId="10" fillId="0" borderId="1" xfId="15" applyNumberFormat="1" applyFont="1" applyBorder="1" applyAlignment="1" applyProtection="1">
      <alignment horizontal="left" vertical="center"/>
    </xf>
    <xf numFmtId="2" fontId="11" fillId="0" borderId="1" xfId="10" applyNumberFormat="1" applyFont="1" applyBorder="1" applyAlignment="1" applyProtection="1">
      <alignment horizontal="left" vertical="center" wrapText="1"/>
    </xf>
    <xf numFmtId="2" fontId="4" fillId="0" borderId="0" xfId="0" applyNumberFormat="1" applyFont="1" applyFill="1" applyBorder="1" applyAlignment="1">
      <alignment horizontal="left" vertical="center" wrapText="1"/>
    </xf>
    <xf numFmtId="2" fontId="5" fillId="0" borderId="0" xfId="0" applyNumberFormat="1" applyFont="1" applyFill="1"/>
    <xf numFmtId="2" fontId="5" fillId="0" borderId="0" xfId="0" applyNumberFormat="1" applyFont="1" applyFill="1" applyAlignment="1">
      <alignment vertical="center" wrapText="1"/>
    </xf>
    <xf numFmtId="164" fontId="4" fillId="3" borderId="3" xfId="0" applyNumberFormat="1" applyFont="1" applyFill="1" applyBorder="1" applyAlignment="1">
      <alignment horizontal="right" vertical="center" shrinkToFit="1"/>
    </xf>
    <xf numFmtId="49" fontId="9" fillId="0" borderId="1" xfId="10" applyNumberFormat="1" applyFont="1" applyBorder="1" applyAlignment="1" applyProtection="1">
      <alignment horizontal="center" vertical="center" wrapText="1"/>
    </xf>
    <xf numFmtId="165" fontId="0" fillId="2" borderId="3" xfId="0" applyNumberFormat="1" applyFont="1" applyFill="1" applyBorder="1" applyAlignment="1">
      <alignment horizontal="right" vertical="center"/>
    </xf>
    <xf numFmtId="2" fontId="10" fillId="0" borderId="0" xfId="10" applyNumberFormat="1" applyFont="1" applyBorder="1" applyProtection="1">
      <alignment horizontal="left" vertical="center" wrapText="1"/>
    </xf>
    <xf numFmtId="49" fontId="10" fillId="0" borderId="0" xfId="13" applyNumberFormat="1" applyFont="1" applyBorder="1" applyAlignment="1" applyProtection="1">
      <alignment horizontal="center" vertical="center" shrinkToFit="1"/>
    </xf>
    <xf numFmtId="49" fontId="10" fillId="0" borderId="0" xfId="15" applyNumberFormat="1" applyFont="1" applyBorder="1" applyAlignment="1" applyProtection="1">
      <alignment horizontal="center" vertical="center"/>
    </xf>
    <xf numFmtId="164" fontId="4" fillId="2" borderId="0" xfId="0" applyNumberFormat="1" applyFont="1" applyFill="1" applyBorder="1" applyAlignment="1">
      <alignment horizontal="right" vertical="center" shrinkToFit="1"/>
    </xf>
    <xf numFmtId="4" fontId="14" fillId="2" borderId="1" xfId="10" applyNumberFormat="1" applyFont="1" applyFill="1" applyBorder="1" applyAlignment="1" applyProtection="1">
      <alignment horizontal="left" vertical="center" wrapText="1"/>
    </xf>
    <xf numFmtId="164" fontId="5" fillId="0" borderId="3" xfId="0" applyNumberFormat="1" applyFont="1" applyFill="1" applyBorder="1" applyAlignment="1">
      <alignment horizontal="right" vertical="center" shrinkToFit="1"/>
    </xf>
    <xf numFmtId="164" fontId="4" fillId="0" borderId="3" xfId="0" applyNumberFormat="1" applyFont="1" applyFill="1" applyBorder="1" applyAlignment="1">
      <alignment horizontal="right" vertical="center" shrinkToFit="1"/>
    </xf>
    <xf numFmtId="2" fontId="10" fillId="2" borderId="1" xfId="10" applyNumberFormat="1" applyFont="1" applyFill="1" applyBorder="1" applyProtection="1">
      <alignment horizontal="left" vertical="center" wrapText="1"/>
    </xf>
    <xf numFmtId="49" fontId="10" fillId="2" borderId="1" xfId="15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>
      <alignment horizontal="right" vertical="center" wrapText="1"/>
    </xf>
    <xf numFmtId="49" fontId="5" fillId="0" borderId="0" xfId="0" applyNumberFormat="1" applyFont="1" applyFill="1" applyAlignment="1">
      <alignment horizontal="right" vertical="center" wrapText="1"/>
    </xf>
    <xf numFmtId="49" fontId="6" fillId="0" borderId="0" xfId="0" applyNumberFormat="1" applyFont="1" applyFill="1" applyAlignment="1">
      <alignment horizontal="center" vertical="center" wrapText="1"/>
    </xf>
    <xf numFmtId="0" fontId="13" fillId="0" borderId="0" xfId="13" applyNumberFormat="1" applyFont="1" applyFill="1" applyBorder="1" applyAlignment="1" applyProtection="1">
      <alignment horizontal="left" wrapText="1"/>
    </xf>
    <xf numFmtId="2" fontId="4" fillId="0" borderId="0" xfId="0" applyNumberFormat="1" applyFont="1" applyFill="1" applyAlignment="1">
      <alignment horizontal="right" vertical="center" wrapText="1"/>
    </xf>
  </cellXfs>
  <cellStyles count="20">
    <cellStyle name="st28" xfId="1"/>
    <cellStyle name="st29" xfId="2"/>
    <cellStyle name="st32" xfId="3"/>
    <cellStyle name="st33" xfId="4"/>
    <cellStyle name="st34" xfId="5"/>
    <cellStyle name="st37" xfId="6"/>
    <cellStyle name="st38" xfId="7"/>
    <cellStyle name="xl22" xfId="8"/>
    <cellStyle name="xl24" xfId="9"/>
    <cellStyle name="xl25" xfId="10"/>
    <cellStyle name="xl28" xfId="11"/>
    <cellStyle name="xl29" xfId="12"/>
    <cellStyle name="xl30" xfId="13"/>
    <cellStyle name="xl32" xfId="14"/>
    <cellStyle name="xl33" xfId="15"/>
    <cellStyle name="xl34" xfId="16"/>
    <cellStyle name="xl35" xfId="17"/>
    <cellStyle name="xl38" xfId="18"/>
    <cellStyle name="xl39" xfId="19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1"/>
  <sheetViews>
    <sheetView view="pageBreakPreview" topLeftCell="A103" zoomScale="80" zoomScaleSheetLayoutView="80" workbookViewId="0">
      <selection activeCell="A61" sqref="A61:H62"/>
    </sheetView>
  </sheetViews>
  <sheetFormatPr defaultRowHeight="14.25"/>
  <cols>
    <col min="1" max="1" width="69.85546875" style="63" customWidth="1"/>
    <col min="2" max="2" width="7.5703125" style="8" customWidth="1"/>
    <col min="3" max="3" width="7.85546875" style="8" customWidth="1"/>
    <col min="4" max="4" width="7.7109375" style="8" customWidth="1"/>
    <col min="5" max="5" width="16.7109375" style="8" customWidth="1"/>
    <col min="6" max="6" width="6.85546875" style="8" customWidth="1"/>
    <col min="7" max="7" width="6.85546875" style="10" customWidth="1"/>
    <col min="8" max="8" width="17.7109375" style="40" customWidth="1"/>
    <col min="9" max="9" width="20.28515625" style="40" customWidth="1"/>
    <col min="10" max="10" width="9.140625" style="9"/>
    <col min="11" max="11" width="19.5703125" style="9" customWidth="1"/>
    <col min="12" max="12" width="12.7109375" style="9" customWidth="1"/>
    <col min="13" max="13" width="11.7109375" style="9" bestFit="1" customWidth="1"/>
    <col min="14" max="16384" width="9.140625" style="9"/>
  </cols>
  <sheetData>
    <row r="1" spans="1:14" s="2" customFormat="1" ht="27" customHeight="1">
      <c r="A1" s="50"/>
      <c r="E1" s="76" t="s">
        <v>80</v>
      </c>
      <c r="F1" s="76"/>
      <c r="G1" s="76"/>
      <c r="H1" s="76"/>
      <c r="I1" s="76"/>
    </row>
    <row r="2" spans="1:14" s="2" customFormat="1" ht="52.5" customHeight="1">
      <c r="A2" s="50"/>
      <c r="E2" s="76"/>
      <c r="F2" s="76"/>
      <c r="G2" s="76"/>
      <c r="H2" s="76"/>
      <c r="I2" s="76"/>
    </row>
    <row r="3" spans="1:14" s="1" customFormat="1" ht="32.25" customHeight="1">
      <c r="A3" s="78" t="s">
        <v>27</v>
      </c>
      <c r="B3" s="78"/>
      <c r="C3" s="78"/>
      <c r="D3" s="78"/>
      <c r="E3" s="78"/>
      <c r="F3" s="78"/>
      <c r="G3" s="78"/>
      <c r="H3" s="78"/>
      <c r="I3" s="78"/>
    </row>
    <row r="4" spans="1:14" s="1" customFormat="1" ht="22.5" customHeight="1">
      <c r="A4" s="51"/>
      <c r="F4" s="77" t="s">
        <v>25</v>
      </c>
      <c r="G4" s="77"/>
      <c r="H4" s="77"/>
      <c r="I4" s="77"/>
    </row>
    <row r="5" spans="1:14" s="3" customFormat="1" ht="38.450000000000003" customHeight="1">
      <c r="A5" s="52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2" t="s">
        <v>26</v>
      </c>
      <c r="I5" s="43" t="s">
        <v>68</v>
      </c>
    </row>
    <row r="6" spans="1:14" s="5" customFormat="1" ht="23.25" customHeight="1">
      <c r="A6" s="53" t="s">
        <v>7</v>
      </c>
      <c r="B6" s="6"/>
      <c r="C6" s="6"/>
      <c r="D6" s="6"/>
      <c r="E6" s="6"/>
      <c r="F6" s="6"/>
      <c r="G6" s="6"/>
      <c r="H6" s="34">
        <f>H12+H52+H97+H106</f>
        <v>1686772.89</v>
      </c>
      <c r="I6" s="34">
        <f>I12+I52+I97+I106</f>
        <v>119676.6</v>
      </c>
      <c r="L6" s="5">
        <v>1835171.19</v>
      </c>
      <c r="M6" s="12">
        <f>L6-L7</f>
        <v>1788969.19</v>
      </c>
      <c r="N6" s="12">
        <f>H6-M6</f>
        <v>-102196.30000000005</v>
      </c>
    </row>
    <row r="7" spans="1:14" s="5" customFormat="1" ht="24" customHeight="1">
      <c r="A7" s="53" t="s">
        <v>8</v>
      </c>
      <c r="B7" s="6" t="s">
        <v>9</v>
      </c>
      <c r="C7" s="6"/>
      <c r="D7" s="6"/>
      <c r="E7" s="6"/>
      <c r="F7" s="6"/>
      <c r="G7" s="6"/>
      <c r="H7" s="34">
        <f>H10</f>
        <v>57649.7</v>
      </c>
      <c r="I7" s="34">
        <f>I10</f>
        <v>29389</v>
      </c>
      <c r="L7" s="5">
        <v>46202</v>
      </c>
      <c r="M7" s="12">
        <f>H7-L7</f>
        <v>11447.699999999997</v>
      </c>
    </row>
    <row r="8" spans="1:14" s="5" customFormat="1" ht="24" customHeight="1">
      <c r="A8" s="53" t="s">
        <v>62</v>
      </c>
      <c r="B8" s="6" t="s">
        <v>56</v>
      </c>
      <c r="C8" s="6"/>
      <c r="D8" s="6"/>
      <c r="E8" s="6"/>
      <c r="F8" s="6"/>
      <c r="G8" s="6"/>
      <c r="H8" s="34">
        <f>H11</f>
        <v>1638803.69</v>
      </c>
      <c r="I8" s="34">
        <f>I11</f>
        <v>93549.6</v>
      </c>
    </row>
    <row r="9" spans="1:14" s="5" customFormat="1" ht="31.5">
      <c r="A9" s="54" t="s">
        <v>30</v>
      </c>
      <c r="B9" s="6" t="s">
        <v>28</v>
      </c>
      <c r="C9" s="6"/>
      <c r="D9" s="6"/>
      <c r="E9" s="6"/>
      <c r="F9" s="6"/>
      <c r="G9" s="6"/>
      <c r="H9" s="34">
        <f>H10+H11</f>
        <v>1696453.39</v>
      </c>
      <c r="I9" s="34">
        <f>I10+I11</f>
        <v>122938.6</v>
      </c>
    </row>
    <row r="10" spans="1:14" s="5" customFormat="1" ht="15">
      <c r="A10" s="55" t="s">
        <v>8</v>
      </c>
      <c r="B10" s="4" t="s">
        <v>9</v>
      </c>
      <c r="C10" s="4"/>
      <c r="D10" s="4"/>
      <c r="E10" s="4"/>
      <c r="F10" s="4"/>
      <c r="G10" s="4"/>
      <c r="H10" s="37">
        <f>H13+H53+H101+H110</f>
        <v>57649.7</v>
      </c>
      <c r="I10" s="37">
        <f>I13+I53+I101+I110</f>
        <v>29389</v>
      </c>
    </row>
    <row r="11" spans="1:14" s="5" customFormat="1" ht="15">
      <c r="A11" s="55" t="s">
        <v>62</v>
      </c>
      <c r="B11" s="4" t="s">
        <v>56</v>
      </c>
      <c r="C11" s="4"/>
      <c r="D11" s="4"/>
      <c r="E11" s="4"/>
      <c r="F11" s="4"/>
      <c r="G11" s="4"/>
      <c r="H11" s="37">
        <f>H14+H54+H102+H111</f>
        <v>1638803.69</v>
      </c>
      <c r="I11" s="37">
        <f>I14+I54+I102+I111</f>
        <v>93549.6</v>
      </c>
    </row>
    <row r="12" spans="1:14" s="5" customFormat="1" ht="15.75">
      <c r="A12" s="54" t="s">
        <v>64</v>
      </c>
      <c r="B12" s="21" t="s">
        <v>28</v>
      </c>
      <c r="C12" s="22" t="s">
        <v>10</v>
      </c>
      <c r="D12" s="22" t="s">
        <v>11</v>
      </c>
      <c r="E12" s="21"/>
      <c r="F12" s="23"/>
      <c r="G12" s="23"/>
      <c r="H12" s="34">
        <f>H13+H14</f>
        <v>1334366.2</v>
      </c>
      <c r="I12" s="34">
        <f>I13+I14</f>
        <v>5957</v>
      </c>
    </row>
    <row r="13" spans="1:14" s="36" customFormat="1" ht="15.75">
      <c r="A13" s="56" t="s">
        <v>21</v>
      </c>
      <c r="B13" s="29" t="s">
        <v>28</v>
      </c>
      <c r="C13" s="30" t="s">
        <v>10</v>
      </c>
      <c r="D13" s="30" t="s">
        <v>11</v>
      </c>
      <c r="E13" s="14" t="s">
        <v>75</v>
      </c>
      <c r="F13" s="31"/>
      <c r="G13" s="32">
        <v>1</v>
      </c>
      <c r="H13" s="33">
        <f>H19+H40+H49</f>
        <v>14581.7</v>
      </c>
      <c r="I13" s="33">
        <f>I19+I40</f>
        <v>5957</v>
      </c>
      <c r="J13" s="34"/>
      <c r="K13" s="35"/>
      <c r="L13" s="35"/>
    </row>
    <row r="14" spans="1:14" s="36" customFormat="1" ht="15.75">
      <c r="A14" s="56" t="s">
        <v>55</v>
      </c>
      <c r="B14" s="29" t="s">
        <v>28</v>
      </c>
      <c r="C14" s="30" t="s">
        <v>10</v>
      </c>
      <c r="D14" s="30" t="s">
        <v>11</v>
      </c>
      <c r="E14" s="14" t="s">
        <v>75</v>
      </c>
      <c r="F14" s="31"/>
      <c r="G14" s="32" t="s">
        <v>56</v>
      </c>
      <c r="H14" s="33">
        <f>H44</f>
        <v>1319784.5</v>
      </c>
      <c r="I14" s="33">
        <f>I44</f>
        <v>0</v>
      </c>
      <c r="J14" s="34"/>
      <c r="K14" s="35"/>
      <c r="L14" s="35"/>
    </row>
    <row r="15" spans="1:14" s="5" customFormat="1" ht="15">
      <c r="A15" s="57" t="s">
        <v>31</v>
      </c>
      <c r="B15" s="14" t="s">
        <v>28</v>
      </c>
      <c r="C15" s="15" t="s">
        <v>10</v>
      </c>
      <c r="D15" s="15" t="s">
        <v>11</v>
      </c>
      <c r="E15" s="14" t="s">
        <v>32</v>
      </c>
      <c r="F15" s="15"/>
      <c r="G15" s="14"/>
      <c r="H15" s="37">
        <v>8134</v>
      </c>
      <c r="I15" s="37">
        <f>I16</f>
        <v>5957</v>
      </c>
    </row>
    <row r="16" spans="1:14" s="5" customFormat="1" ht="30">
      <c r="A16" s="57" t="s">
        <v>20</v>
      </c>
      <c r="B16" s="14" t="s">
        <v>28</v>
      </c>
      <c r="C16" s="15" t="s">
        <v>10</v>
      </c>
      <c r="D16" s="15" t="s">
        <v>11</v>
      </c>
      <c r="E16" s="15" t="s">
        <v>32</v>
      </c>
      <c r="F16" s="14" t="s">
        <v>12</v>
      </c>
      <c r="G16" s="15"/>
      <c r="H16" s="37">
        <v>8134</v>
      </c>
      <c r="I16" s="37">
        <v>5957</v>
      </c>
    </row>
    <row r="17" spans="1:13" s="5" customFormat="1" ht="15">
      <c r="A17" s="57" t="s">
        <v>13</v>
      </c>
      <c r="B17" s="14" t="s">
        <v>28</v>
      </c>
      <c r="C17" s="15" t="s">
        <v>10</v>
      </c>
      <c r="D17" s="15" t="s">
        <v>11</v>
      </c>
      <c r="E17" s="15" t="s">
        <v>32</v>
      </c>
      <c r="F17" s="14" t="s">
        <v>14</v>
      </c>
      <c r="G17" s="15"/>
      <c r="H17" s="37">
        <v>8134</v>
      </c>
      <c r="I17" s="37">
        <v>5957</v>
      </c>
    </row>
    <row r="18" spans="1:13" s="5" customFormat="1" ht="30">
      <c r="A18" s="57" t="s">
        <v>15</v>
      </c>
      <c r="B18" s="14" t="s">
        <v>28</v>
      </c>
      <c r="C18" s="15" t="s">
        <v>10</v>
      </c>
      <c r="D18" s="15" t="s">
        <v>11</v>
      </c>
      <c r="E18" s="15" t="s">
        <v>32</v>
      </c>
      <c r="F18" s="14" t="s">
        <v>16</v>
      </c>
      <c r="G18" s="15"/>
      <c r="H18" s="37">
        <v>8134</v>
      </c>
      <c r="I18" s="37">
        <f>I19</f>
        <v>5957</v>
      </c>
    </row>
    <row r="19" spans="1:13" s="5" customFormat="1" ht="15">
      <c r="A19" s="57" t="s">
        <v>21</v>
      </c>
      <c r="B19" s="14" t="s">
        <v>28</v>
      </c>
      <c r="C19" s="15" t="s">
        <v>10</v>
      </c>
      <c r="D19" s="15" t="s">
        <v>11</v>
      </c>
      <c r="E19" s="15" t="s">
        <v>32</v>
      </c>
      <c r="F19" s="15" t="s">
        <v>16</v>
      </c>
      <c r="G19" s="14" t="s">
        <v>9</v>
      </c>
      <c r="H19" s="37">
        <v>8134</v>
      </c>
      <c r="I19" s="37">
        <f>I21+I23+I25+I27+I29+I31+I33</f>
        <v>5957</v>
      </c>
      <c r="K19" s="12"/>
      <c r="L19" s="12"/>
    </row>
    <row r="20" spans="1:13" s="5" customFormat="1" ht="60">
      <c r="A20" s="16" t="s">
        <v>39</v>
      </c>
      <c r="B20" s="14" t="s">
        <v>28</v>
      </c>
      <c r="C20" s="15" t="s">
        <v>10</v>
      </c>
      <c r="D20" s="15" t="s">
        <v>11</v>
      </c>
      <c r="E20" s="15" t="s">
        <v>32</v>
      </c>
      <c r="F20" s="14" t="s">
        <v>16</v>
      </c>
      <c r="G20" s="15"/>
      <c r="H20" s="37">
        <v>2000</v>
      </c>
      <c r="I20" s="37">
        <f>I21</f>
        <v>2950</v>
      </c>
    </row>
    <row r="21" spans="1:13" s="5" customFormat="1" ht="15">
      <c r="A21" s="57" t="s">
        <v>21</v>
      </c>
      <c r="B21" s="14" t="s">
        <v>28</v>
      </c>
      <c r="C21" s="15" t="s">
        <v>10</v>
      </c>
      <c r="D21" s="15" t="s">
        <v>11</v>
      </c>
      <c r="E21" s="15" t="s">
        <v>32</v>
      </c>
      <c r="F21" s="15" t="s">
        <v>16</v>
      </c>
      <c r="G21" s="14" t="s">
        <v>9</v>
      </c>
      <c r="H21" s="37">
        <v>2000</v>
      </c>
      <c r="I21" s="37">
        <v>2950</v>
      </c>
    </row>
    <row r="22" spans="1:13" s="5" customFormat="1" ht="105">
      <c r="A22" s="16" t="s">
        <v>54</v>
      </c>
      <c r="B22" s="14" t="s">
        <v>28</v>
      </c>
      <c r="C22" s="15" t="s">
        <v>10</v>
      </c>
      <c r="D22" s="15" t="s">
        <v>11</v>
      </c>
      <c r="E22" s="15" t="s">
        <v>32</v>
      </c>
      <c r="F22" s="14" t="s">
        <v>16</v>
      </c>
      <c r="G22" s="15"/>
      <c r="H22" s="37">
        <v>1060</v>
      </c>
      <c r="I22" s="37">
        <f>I23</f>
        <v>1000</v>
      </c>
      <c r="K22" s="12">
        <f>H20+H22+H24+H26+H28+H30+H32</f>
        <v>8134</v>
      </c>
      <c r="L22" s="12">
        <f>I20+I22+I24+I26+I28+I30+I32</f>
        <v>5957</v>
      </c>
      <c r="M22" s="12">
        <f>J20+J22+J24+J26+J28+J30+J32</f>
        <v>0</v>
      </c>
    </row>
    <row r="23" spans="1:13" s="5" customFormat="1" ht="15">
      <c r="A23" s="57" t="s">
        <v>21</v>
      </c>
      <c r="B23" s="14" t="s">
        <v>28</v>
      </c>
      <c r="C23" s="15" t="s">
        <v>10</v>
      </c>
      <c r="D23" s="15" t="s">
        <v>11</v>
      </c>
      <c r="E23" s="15" t="s">
        <v>32</v>
      </c>
      <c r="F23" s="15" t="s">
        <v>16</v>
      </c>
      <c r="G23" s="14" t="s">
        <v>9</v>
      </c>
      <c r="H23" s="37">
        <v>1060</v>
      </c>
      <c r="I23" s="37">
        <v>1000</v>
      </c>
    </row>
    <row r="24" spans="1:13" s="5" customFormat="1" ht="30">
      <c r="A24" s="16" t="s">
        <v>41</v>
      </c>
      <c r="B24" s="14" t="s">
        <v>28</v>
      </c>
      <c r="C24" s="15" t="s">
        <v>10</v>
      </c>
      <c r="D24" s="15" t="s">
        <v>11</v>
      </c>
      <c r="E24" s="15" t="s">
        <v>32</v>
      </c>
      <c r="F24" s="14" t="s">
        <v>16</v>
      </c>
      <c r="G24" s="15"/>
      <c r="H24" s="37">
        <v>1000</v>
      </c>
      <c r="I24" s="37">
        <f>I25</f>
        <v>1300</v>
      </c>
    </row>
    <row r="25" spans="1:13" s="5" customFormat="1" ht="15">
      <c r="A25" s="57" t="s">
        <v>21</v>
      </c>
      <c r="B25" s="14" t="s">
        <v>28</v>
      </c>
      <c r="C25" s="15" t="s">
        <v>10</v>
      </c>
      <c r="D25" s="15" t="s">
        <v>11</v>
      </c>
      <c r="E25" s="15" t="s">
        <v>32</v>
      </c>
      <c r="F25" s="15" t="s">
        <v>16</v>
      </c>
      <c r="G25" s="14" t="s">
        <v>9</v>
      </c>
      <c r="H25" s="37">
        <v>1000</v>
      </c>
      <c r="I25" s="37">
        <v>1300</v>
      </c>
    </row>
    <row r="26" spans="1:13" s="5" customFormat="1" ht="60">
      <c r="A26" s="16" t="s">
        <v>42</v>
      </c>
      <c r="B26" s="14" t="s">
        <v>28</v>
      </c>
      <c r="C26" s="15" t="s">
        <v>10</v>
      </c>
      <c r="D26" s="15" t="s">
        <v>11</v>
      </c>
      <c r="E26" s="15" t="s">
        <v>32</v>
      </c>
      <c r="F26" s="14" t="s">
        <v>16</v>
      </c>
      <c r="G26" s="15"/>
      <c r="H26" s="37">
        <v>300</v>
      </c>
      <c r="I26" s="37">
        <f>I27</f>
        <v>360</v>
      </c>
    </row>
    <row r="27" spans="1:13" s="5" customFormat="1" ht="15">
      <c r="A27" s="57" t="s">
        <v>21</v>
      </c>
      <c r="B27" s="14" t="s">
        <v>28</v>
      </c>
      <c r="C27" s="15" t="s">
        <v>10</v>
      </c>
      <c r="D27" s="15" t="s">
        <v>11</v>
      </c>
      <c r="E27" s="15" t="s">
        <v>32</v>
      </c>
      <c r="F27" s="15" t="s">
        <v>16</v>
      </c>
      <c r="G27" s="14" t="s">
        <v>9</v>
      </c>
      <c r="H27" s="37">
        <v>300</v>
      </c>
      <c r="I27" s="37">
        <v>360</v>
      </c>
    </row>
    <row r="28" spans="1:13" s="5" customFormat="1" ht="45">
      <c r="A28" s="16" t="s">
        <v>43</v>
      </c>
      <c r="B28" s="14" t="s">
        <v>28</v>
      </c>
      <c r="C28" s="15" t="s">
        <v>10</v>
      </c>
      <c r="D28" s="15" t="s">
        <v>11</v>
      </c>
      <c r="E28" s="15" t="s">
        <v>32</v>
      </c>
      <c r="F28" s="14" t="s">
        <v>16</v>
      </c>
      <c r="G28" s="15"/>
      <c r="H28" s="37">
        <v>480</v>
      </c>
      <c r="I28" s="37">
        <v>0</v>
      </c>
    </row>
    <row r="29" spans="1:13" s="5" customFormat="1" ht="15">
      <c r="A29" s="57" t="s">
        <v>21</v>
      </c>
      <c r="B29" s="14" t="s">
        <v>28</v>
      </c>
      <c r="C29" s="15" t="s">
        <v>10</v>
      </c>
      <c r="D29" s="15" t="s">
        <v>11</v>
      </c>
      <c r="E29" s="15" t="s">
        <v>32</v>
      </c>
      <c r="F29" s="15" t="s">
        <v>16</v>
      </c>
      <c r="G29" s="14" t="s">
        <v>9</v>
      </c>
      <c r="H29" s="37">
        <v>480</v>
      </c>
      <c r="I29" s="37">
        <v>0</v>
      </c>
    </row>
    <row r="30" spans="1:13" s="5" customFormat="1" ht="30">
      <c r="A30" s="16" t="s">
        <v>44</v>
      </c>
      <c r="B30" s="14" t="s">
        <v>28</v>
      </c>
      <c r="C30" s="15" t="s">
        <v>10</v>
      </c>
      <c r="D30" s="15" t="s">
        <v>11</v>
      </c>
      <c r="E30" s="15" t="s">
        <v>32</v>
      </c>
      <c r="F30" s="14" t="s">
        <v>16</v>
      </c>
      <c r="G30" s="15"/>
      <c r="H30" s="37">
        <v>794</v>
      </c>
      <c r="I30" s="37">
        <f>I31</f>
        <v>347</v>
      </c>
    </row>
    <row r="31" spans="1:13" s="5" customFormat="1" ht="15">
      <c r="A31" s="57" t="s">
        <v>21</v>
      </c>
      <c r="B31" s="14" t="s">
        <v>28</v>
      </c>
      <c r="C31" s="15" t="s">
        <v>10</v>
      </c>
      <c r="D31" s="15" t="s">
        <v>11</v>
      </c>
      <c r="E31" s="15" t="s">
        <v>32</v>
      </c>
      <c r="F31" s="15" t="s">
        <v>16</v>
      </c>
      <c r="G31" s="14" t="s">
        <v>9</v>
      </c>
      <c r="H31" s="37">
        <v>794</v>
      </c>
      <c r="I31" s="37">
        <v>347</v>
      </c>
    </row>
    <row r="32" spans="1:13" s="5" customFormat="1" ht="30">
      <c r="A32" s="16" t="s">
        <v>45</v>
      </c>
      <c r="B32" s="14" t="s">
        <v>28</v>
      </c>
      <c r="C32" s="15" t="s">
        <v>10</v>
      </c>
      <c r="D32" s="15" t="s">
        <v>11</v>
      </c>
      <c r="E32" s="15" t="s">
        <v>32</v>
      </c>
      <c r="F32" s="14" t="s">
        <v>16</v>
      </c>
      <c r="G32" s="15"/>
      <c r="H32" s="37">
        <v>2500</v>
      </c>
      <c r="I32" s="37">
        <v>0</v>
      </c>
    </row>
    <row r="33" spans="1:11" s="5" customFormat="1" ht="15">
      <c r="A33" s="57" t="s">
        <v>21</v>
      </c>
      <c r="B33" s="14" t="s">
        <v>28</v>
      </c>
      <c r="C33" s="15" t="s">
        <v>10</v>
      </c>
      <c r="D33" s="15" t="s">
        <v>11</v>
      </c>
      <c r="E33" s="15" t="s">
        <v>32</v>
      </c>
      <c r="F33" s="15" t="s">
        <v>16</v>
      </c>
      <c r="G33" s="14" t="s">
        <v>9</v>
      </c>
      <c r="H33" s="37">
        <v>2500</v>
      </c>
      <c r="I33" s="37">
        <v>0</v>
      </c>
    </row>
    <row r="34" spans="1:11" s="27" customFormat="1" ht="30">
      <c r="A34" s="57" t="s">
        <v>69</v>
      </c>
      <c r="B34" s="15" t="s">
        <v>28</v>
      </c>
      <c r="C34" s="15" t="s">
        <v>10</v>
      </c>
      <c r="D34" s="15" t="s">
        <v>11</v>
      </c>
      <c r="E34" s="15" t="s">
        <v>81</v>
      </c>
      <c r="F34" s="25"/>
      <c r="G34" s="26"/>
      <c r="H34" s="37">
        <f t="shared" ref="H34:I38" si="0">H35</f>
        <v>1319784.5</v>
      </c>
      <c r="I34" s="37">
        <f t="shared" si="0"/>
        <v>0</v>
      </c>
      <c r="J34"/>
      <c r="K34"/>
    </row>
    <row r="35" spans="1:11" s="27" customFormat="1" ht="15">
      <c r="A35" s="57" t="s">
        <v>70</v>
      </c>
      <c r="B35" s="15" t="s">
        <v>28</v>
      </c>
      <c r="C35" s="15" t="s">
        <v>10</v>
      </c>
      <c r="D35" s="15" t="s">
        <v>11</v>
      </c>
      <c r="E35" s="15" t="s">
        <v>81</v>
      </c>
      <c r="F35" s="25"/>
      <c r="G35" s="26"/>
      <c r="H35" s="37">
        <f t="shared" si="0"/>
        <v>1319784.5</v>
      </c>
      <c r="I35" s="37">
        <f t="shared" si="0"/>
        <v>0</v>
      </c>
      <c r="J35"/>
      <c r="K35"/>
    </row>
    <row r="36" spans="1:11" s="27" customFormat="1" ht="30">
      <c r="A36" s="57" t="s">
        <v>71</v>
      </c>
      <c r="B36" s="15" t="s">
        <v>28</v>
      </c>
      <c r="C36" s="15" t="s">
        <v>10</v>
      </c>
      <c r="D36" s="15" t="s">
        <v>11</v>
      </c>
      <c r="E36" s="15" t="s">
        <v>81</v>
      </c>
      <c r="F36" s="24"/>
      <c r="G36" s="28"/>
      <c r="H36" s="37">
        <f t="shared" si="0"/>
        <v>1319784.5</v>
      </c>
      <c r="I36" s="37">
        <f t="shared" si="0"/>
        <v>0</v>
      </c>
      <c r="J36"/>
      <c r="K36"/>
    </row>
    <row r="37" spans="1:11" s="27" customFormat="1" ht="30">
      <c r="A37" s="57" t="s">
        <v>20</v>
      </c>
      <c r="B37" s="15" t="s">
        <v>28</v>
      </c>
      <c r="C37" s="15" t="s">
        <v>10</v>
      </c>
      <c r="D37" s="15" t="s">
        <v>11</v>
      </c>
      <c r="E37" s="15" t="s">
        <v>81</v>
      </c>
      <c r="F37" s="15" t="s">
        <v>12</v>
      </c>
      <c r="G37" s="15"/>
      <c r="H37" s="37">
        <f t="shared" si="0"/>
        <v>1319784.5</v>
      </c>
      <c r="I37" s="37">
        <f t="shared" si="0"/>
        <v>0</v>
      </c>
      <c r="J37"/>
      <c r="K37"/>
    </row>
    <row r="38" spans="1:11" s="27" customFormat="1" ht="15">
      <c r="A38" s="57" t="s">
        <v>13</v>
      </c>
      <c r="B38" s="15" t="s">
        <v>28</v>
      </c>
      <c r="C38" s="15" t="s">
        <v>10</v>
      </c>
      <c r="D38" s="15" t="s">
        <v>11</v>
      </c>
      <c r="E38" s="15" t="s">
        <v>81</v>
      </c>
      <c r="F38" s="15" t="s">
        <v>14</v>
      </c>
      <c r="G38" s="15"/>
      <c r="H38" s="37">
        <f t="shared" si="0"/>
        <v>1319784.5</v>
      </c>
      <c r="I38" s="37">
        <f t="shared" si="0"/>
        <v>0</v>
      </c>
      <c r="J38"/>
      <c r="K38"/>
    </row>
    <row r="39" spans="1:11" s="27" customFormat="1" ht="30">
      <c r="A39" s="57" t="s">
        <v>15</v>
      </c>
      <c r="B39" s="15" t="s">
        <v>28</v>
      </c>
      <c r="C39" s="15" t="s">
        <v>10</v>
      </c>
      <c r="D39" s="15" t="s">
        <v>11</v>
      </c>
      <c r="E39" s="15" t="s">
        <v>81</v>
      </c>
      <c r="F39" s="15" t="s">
        <v>16</v>
      </c>
      <c r="G39" s="15"/>
      <c r="H39" s="37">
        <f>H40+H41</f>
        <v>1319784.5</v>
      </c>
      <c r="I39" s="37">
        <f>I40+I41</f>
        <v>0</v>
      </c>
      <c r="J39"/>
      <c r="K39"/>
    </row>
    <row r="40" spans="1:11" s="27" customFormat="1" ht="15">
      <c r="A40" s="57" t="s">
        <v>21</v>
      </c>
      <c r="B40" s="15" t="s">
        <v>28</v>
      </c>
      <c r="C40" s="15" t="s">
        <v>10</v>
      </c>
      <c r="D40" s="15" t="s">
        <v>11</v>
      </c>
      <c r="E40" s="15" t="s">
        <v>81</v>
      </c>
      <c r="F40" s="15" t="s">
        <v>16</v>
      </c>
      <c r="G40" s="15" t="s">
        <v>9</v>
      </c>
      <c r="H40" s="37">
        <v>0</v>
      </c>
      <c r="I40" s="38">
        <v>0</v>
      </c>
      <c r="J40"/>
      <c r="K40"/>
    </row>
    <row r="41" spans="1:11" s="27" customFormat="1" ht="15">
      <c r="A41" s="57" t="s">
        <v>55</v>
      </c>
      <c r="B41" s="15" t="s">
        <v>28</v>
      </c>
      <c r="C41" s="15" t="s">
        <v>10</v>
      </c>
      <c r="D41" s="15" t="s">
        <v>11</v>
      </c>
      <c r="E41" s="15" t="s">
        <v>81</v>
      </c>
      <c r="F41" s="15" t="s">
        <v>16</v>
      </c>
      <c r="G41" s="15" t="s">
        <v>56</v>
      </c>
      <c r="H41" s="37">
        <v>1319784.5</v>
      </c>
      <c r="I41" s="38">
        <v>0</v>
      </c>
      <c r="J41"/>
      <c r="K41"/>
    </row>
    <row r="42" spans="1:11" s="27" customFormat="1" ht="15">
      <c r="A42" s="57" t="s">
        <v>72</v>
      </c>
      <c r="B42" s="15" t="s">
        <v>28</v>
      </c>
      <c r="C42" s="15" t="s">
        <v>10</v>
      </c>
      <c r="D42" s="15" t="s">
        <v>11</v>
      </c>
      <c r="E42" s="15" t="s">
        <v>81</v>
      </c>
      <c r="F42" s="15" t="s">
        <v>16</v>
      </c>
      <c r="G42" s="15"/>
      <c r="H42" s="37">
        <v>1319784.5</v>
      </c>
      <c r="I42" s="38">
        <v>0</v>
      </c>
      <c r="J42"/>
      <c r="K42"/>
    </row>
    <row r="43" spans="1:11" s="27" customFormat="1" ht="15">
      <c r="A43" s="57" t="s">
        <v>21</v>
      </c>
      <c r="B43" s="15" t="s">
        <v>28</v>
      </c>
      <c r="C43" s="15" t="s">
        <v>10</v>
      </c>
      <c r="D43" s="15" t="s">
        <v>11</v>
      </c>
      <c r="E43" s="15" t="s">
        <v>81</v>
      </c>
      <c r="F43" s="15" t="s">
        <v>16</v>
      </c>
      <c r="G43" s="15" t="s">
        <v>9</v>
      </c>
      <c r="H43" s="37">
        <v>0</v>
      </c>
      <c r="I43" s="38">
        <v>0</v>
      </c>
      <c r="J43"/>
      <c r="K43"/>
    </row>
    <row r="44" spans="1:11" s="27" customFormat="1" ht="15">
      <c r="A44" s="57" t="s">
        <v>55</v>
      </c>
      <c r="B44" s="15" t="s">
        <v>28</v>
      </c>
      <c r="C44" s="15" t="s">
        <v>10</v>
      </c>
      <c r="D44" s="15" t="s">
        <v>11</v>
      </c>
      <c r="E44" s="15" t="s">
        <v>81</v>
      </c>
      <c r="F44" s="15" t="s">
        <v>16</v>
      </c>
      <c r="G44" s="15" t="s">
        <v>56</v>
      </c>
      <c r="H44" s="37">
        <v>1319784.5</v>
      </c>
      <c r="I44" s="38">
        <v>0</v>
      </c>
      <c r="J44"/>
      <c r="K44"/>
    </row>
    <row r="45" spans="1:11" s="27" customFormat="1" ht="90">
      <c r="A45" s="57" t="s">
        <v>76</v>
      </c>
      <c r="B45" s="15" t="s">
        <v>28</v>
      </c>
      <c r="C45" s="15" t="s">
        <v>10</v>
      </c>
      <c r="D45" s="15" t="s">
        <v>11</v>
      </c>
      <c r="E45" s="15" t="s">
        <v>77</v>
      </c>
      <c r="F45" s="15"/>
      <c r="G45" s="15"/>
      <c r="H45" s="37">
        <f t="shared" ref="H45:I48" si="1">H46</f>
        <v>6447.7</v>
      </c>
      <c r="I45" s="44">
        <f t="shared" si="1"/>
        <v>0</v>
      </c>
      <c r="J45"/>
      <c r="K45"/>
    </row>
    <row r="46" spans="1:11" s="27" customFormat="1" ht="30">
      <c r="A46" s="57" t="s">
        <v>20</v>
      </c>
      <c r="B46" s="15" t="s">
        <v>28</v>
      </c>
      <c r="C46" s="15" t="s">
        <v>10</v>
      </c>
      <c r="D46" s="15" t="s">
        <v>11</v>
      </c>
      <c r="E46" s="15" t="s">
        <v>77</v>
      </c>
      <c r="F46" s="15" t="s">
        <v>12</v>
      </c>
      <c r="G46" s="15"/>
      <c r="H46" s="37">
        <f t="shared" si="1"/>
        <v>6447.7</v>
      </c>
      <c r="I46" s="44">
        <f t="shared" si="1"/>
        <v>0</v>
      </c>
      <c r="J46"/>
      <c r="K46"/>
    </row>
    <row r="47" spans="1:11" s="27" customFormat="1" ht="15">
      <c r="A47" s="57" t="s">
        <v>13</v>
      </c>
      <c r="B47" s="15" t="s">
        <v>28</v>
      </c>
      <c r="C47" s="15" t="s">
        <v>10</v>
      </c>
      <c r="D47" s="15" t="s">
        <v>11</v>
      </c>
      <c r="E47" s="15" t="s">
        <v>77</v>
      </c>
      <c r="F47" s="15" t="s">
        <v>14</v>
      </c>
      <c r="G47" s="15"/>
      <c r="H47" s="37">
        <f t="shared" si="1"/>
        <v>6447.7</v>
      </c>
      <c r="I47" s="44">
        <f t="shared" si="1"/>
        <v>0</v>
      </c>
      <c r="J47"/>
      <c r="K47"/>
    </row>
    <row r="48" spans="1:11" s="27" customFormat="1" ht="30">
      <c r="A48" s="57" t="s">
        <v>15</v>
      </c>
      <c r="B48" s="15" t="s">
        <v>28</v>
      </c>
      <c r="C48" s="15" t="s">
        <v>10</v>
      </c>
      <c r="D48" s="15" t="s">
        <v>11</v>
      </c>
      <c r="E48" s="15" t="s">
        <v>77</v>
      </c>
      <c r="F48" s="15" t="s">
        <v>16</v>
      </c>
      <c r="G48" s="15"/>
      <c r="H48" s="37">
        <f t="shared" si="1"/>
        <v>6447.7</v>
      </c>
      <c r="I48" s="44">
        <f t="shared" si="1"/>
        <v>0</v>
      </c>
      <c r="J48"/>
      <c r="K48"/>
    </row>
    <row r="49" spans="1:15" s="27" customFormat="1" ht="15">
      <c r="A49" s="57" t="s">
        <v>21</v>
      </c>
      <c r="B49" s="15" t="s">
        <v>28</v>
      </c>
      <c r="C49" s="15" t="s">
        <v>10</v>
      </c>
      <c r="D49" s="15" t="s">
        <v>11</v>
      </c>
      <c r="E49" s="15" t="s">
        <v>77</v>
      </c>
      <c r="F49" s="15" t="s">
        <v>16</v>
      </c>
      <c r="G49" s="15" t="s">
        <v>9</v>
      </c>
      <c r="H49" s="37">
        <v>6447.7</v>
      </c>
      <c r="I49" s="38">
        <v>0</v>
      </c>
      <c r="J49"/>
      <c r="K49"/>
    </row>
    <row r="50" spans="1:15" s="27" customFormat="1" ht="15">
      <c r="A50" s="58" t="s">
        <v>72</v>
      </c>
      <c r="B50" s="15" t="s">
        <v>28</v>
      </c>
      <c r="C50" s="15" t="s">
        <v>10</v>
      </c>
      <c r="D50" s="15" t="s">
        <v>11</v>
      </c>
      <c r="E50" s="15" t="s">
        <v>77</v>
      </c>
      <c r="F50" s="15" t="s">
        <v>16</v>
      </c>
      <c r="G50" s="15"/>
      <c r="H50" s="37">
        <f>H51</f>
        <v>6447.7</v>
      </c>
      <c r="I50" s="38">
        <v>0</v>
      </c>
      <c r="J50"/>
      <c r="K50"/>
    </row>
    <row r="51" spans="1:15" s="27" customFormat="1" ht="15">
      <c r="A51" s="58" t="s">
        <v>21</v>
      </c>
      <c r="B51" s="15" t="s">
        <v>28</v>
      </c>
      <c r="C51" s="15" t="s">
        <v>10</v>
      </c>
      <c r="D51" s="15" t="s">
        <v>11</v>
      </c>
      <c r="E51" s="15" t="s">
        <v>77</v>
      </c>
      <c r="F51" s="15" t="s">
        <v>16</v>
      </c>
      <c r="G51" s="15" t="s">
        <v>9</v>
      </c>
      <c r="H51" s="64">
        <v>6447.7</v>
      </c>
      <c r="I51" s="38">
        <v>0</v>
      </c>
      <c r="J51"/>
      <c r="K51"/>
    </row>
    <row r="52" spans="1:15" s="5" customFormat="1" ht="15.75">
      <c r="A52" s="54" t="s">
        <v>65</v>
      </c>
      <c r="B52" s="17" t="s">
        <v>28</v>
      </c>
      <c r="C52" s="18" t="s">
        <v>22</v>
      </c>
      <c r="D52" s="18" t="s">
        <v>23</v>
      </c>
      <c r="E52" s="17"/>
      <c r="F52" s="19"/>
      <c r="G52" s="19"/>
      <c r="H52" s="34">
        <f>H53+H54</f>
        <v>323629.69</v>
      </c>
      <c r="I52" s="34">
        <f>I55+I73</f>
        <v>93205.6</v>
      </c>
    </row>
    <row r="53" spans="1:15" s="36" customFormat="1" ht="15.75">
      <c r="A53" s="56" t="s">
        <v>21</v>
      </c>
      <c r="B53" s="29" t="s">
        <v>28</v>
      </c>
      <c r="C53" s="30" t="s">
        <v>22</v>
      </c>
      <c r="D53" s="30" t="s">
        <v>23</v>
      </c>
      <c r="E53" s="14" t="s">
        <v>75</v>
      </c>
      <c r="F53" s="31"/>
      <c r="G53" s="32">
        <v>1</v>
      </c>
      <c r="H53" s="33">
        <f>H59+H89</f>
        <v>14291</v>
      </c>
      <c r="I53" s="33">
        <f>I59+I82</f>
        <v>2918</v>
      </c>
      <c r="J53" s="34"/>
      <c r="K53" s="35"/>
      <c r="L53" s="35"/>
    </row>
    <row r="54" spans="1:15" s="36" customFormat="1" ht="15.75">
      <c r="A54" s="56" t="s">
        <v>55</v>
      </c>
      <c r="B54" s="29" t="s">
        <v>28</v>
      </c>
      <c r="C54" s="30" t="s">
        <v>22</v>
      </c>
      <c r="D54" s="30" t="s">
        <v>23</v>
      </c>
      <c r="E54" s="14" t="s">
        <v>75</v>
      </c>
      <c r="F54" s="31"/>
      <c r="G54" s="32" t="s">
        <v>56</v>
      </c>
      <c r="H54" s="33">
        <f>H60+H96+H80</f>
        <v>309338.69</v>
      </c>
      <c r="I54" s="33">
        <f>I86</f>
        <v>90287.6</v>
      </c>
      <c r="J54" s="34"/>
      <c r="K54" s="35"/>
      <c r="L54" s="35"/>
    </row>
    <row r="55" spans="1:15" s="5" customFormat="1" ht="30">
      <c r="A55" s="57" t="s">
        <v>17</v>
      </c>
      <c r="B55" s="14" t="s">
        <v>28</v>
      </c>
      <c r="C55" s="15" t="s">
        <v>22</v>
      </c>
      <c r="D55" s="15" t="s">
        <v>23</v>
      </c>
      <c r="E55" s="14" t="s">
        <v>24</v>
      </c>
      <c r="F55" s="15"/>
      <c r="G55" s="14"/>
      <c r="H55" s="37">
        <v>4094</v>
      </c>
      <c r="I55" s="37">
        <f>I56</f>
        <v>2918</v>
      </c>
    </row>
    <row r="56" spans="1:15" s="5" customFormat="1" ht="30">
      <c r="A56" s="57" t="s">
        <v>20</v>
      </c>
      <c r="B56" s="14" t="s">
        <v>28</v>
      </c>
      <c r="C56" s="15" t="s">
        <v>22</v>
      </c>
      <c r="D56" s="15" t="s">
        <v>23</v>
      </c>
      <c r="E56" s="15" t="s">
        <v>24</v>
      </c>
      <c r="F56" s="14" t="s">
        <v>12</v>
      </c>
      <c r="G56" s="15"/>
      <c r="H56" s="37">
        <v>4094</v>
      </c>
      <c r="I56" s="37">
        <f>I57</f>
        <v>2918</v>
      </c>
    </row>
    <row r="57" spans="1:15" s="5" customFormat="1" ht="15">
      <c r="A57" s="57" t="s">
        <v>13</v>
      </c>
      <c r="B57" s="14" t="s">
        <v>28</v>
      </c>
      <c r="C57" s="15" t="s">
        <v>22</v>
      </c>
      <c r="D57" s="15" t="s">
        <v>23</v>
      </c>
      <c r="E57" s="15" t="s">
        <v>24</v>
      </c>
      <c r="F57" s="14" t="s">
        <v>14</v>
      </c>
      <c r="G57" s="15"/>
      <c r="H57" s="37">
        <v>4094</v>
      </c>
      <c r="I57" s="37">
        <f>I58</f>
        <v>2918</v>
      </c>
    </row>
    <row r="58" spans="1:15" s="5" customFormat="1" ht="30">
      <c r="A58" s="57" t="s">
        <v>15</v>
      </c>
      <c r="B58" s="14" t="s">
        <v>28</v>
      </c>
      <c r="C58" s="15" t="s">
        <v>22</v>
      </c>
      <c r="D58" s="15" t="s">
        <v>23</v>
      </c>
      <c r="E58" s="15" t="s">
        <v>24</v>
      </c>
      <c r="F58" s="14" t="s">
        <v>16</v>
      </c>
      <c r="G58" s="15"/>
      <c r="H58" s="37">
        <v>4094</v>
      </c>
      <c r="I58" s="37">
        <f>I60</f>
        <v>2918</v>
      </c>
    </row>
    <row r="59" spans="1:15" s="5" customFormat="1" ht="15">
      <c r="A59" s="57" t="s">
        <v>21</v>
      </c>
      <c r="B59" s="14" t="s">
        <v>28</v>
      </c>
      <c r="C59" s="15" t="s">
        <v>22</v>
      </c>
      <c r="D59" s="15" t="s">
        <v>23</v>
      </c>
      <c r="E59" s="15" t="s">
        <v>24</v>
      </c>
      <c r="F59" s="15" t="s">
        <v>16</v>
      </c>
      <c r="G59" s="14" t="s">
        <v>9</v>
      </c>
      <c r="H59" s="37">
        <f>H62+H64+H66+H68+H70+H72</f>
        <v>7652.1900000000005</v>
      </c>
      <c r="I59" s="37">
        <f>I62+I64+I66+I68+I70+I72</f>
        <v>2918</v>
      </c>
      <c r="L59" s="12"/>
      <c r="N59" s="12"/>
    </row>
    <row r="60" spans="1:15" s="5" customFormat="1" ht="15">
      <c r="A60" s="57" t="s">
        <v>55</v>
      </c>
      <c r="B60" s="14" t="s">
        <v>28</v>
      </c>
      <c r="C60" s="15" t="s">
        <v>22</v>
      </c>
      <c r="D60" s="15" t="s">
        <v>23</v>
      </c>
      <c r="E60" s="15" t="s">
        <v>24</v>
      </c>
      <c r="F60" s="15" t="s">
        <v>16</v>
      </c>
      <c r="G60" s="14" t="s">
        <v>56</v>
      </c>
      <c r="H60" s="37">
        <v>0</v>
      </c>
      <c r="I60" s="37">
        <f>I64+I66+I68+I70+I72</f>
        <v>2918</v>
      </c>
      <c r="J60"/>
      <c r="L60" s="12"/>
      <c r="N60" s="12"/>
    </row>
    <row r="61" spans="1:15" s="47" customFormat="1" ht="30">
      <c r="A61" s="16" t="s">
        <v>79</v>
      </c>
      <c r="B61" s="15" t="s">
        <v>28</v>
      </c>
      <c r="C61" s="15" t="s">
        <v>22</v>
      </c>
      <c r="D61" s="15" t="s">
        <v>23</v>
      </c>
      <c r="E61" s="15" t="s">
        <v>24</v>
      </c>
      <c r="F61" s="15" t="s">
        <v>16</v>
      </c>
      <c r="G61" s="15"/>
      <c r="H61" s="37">
        <f>H62</f>
        <v>5000</v>
      </c>
      <c r="I61" s="37">
        <f>I62</f>
        <v>0</v>
      </c>
      <c r="J61"/>
      <c r="K61" s="45"/>
      <c r="L61" s="45"/>
      <c r="M61" s="46"/>
      <c r="N61" s="46"/>
      <c r="O61" s="46"/>
    </row>
    <row r="62" spans="1:15" s="46" customFormat="1" ht="15">
      <c r="A62" s="59" t="s">
        <v>21</v>
      </c>
      <c r="B62" s="15" t="s">
        <v>28</v>
      </c>
      <c r="C62" s="15" t="s">
        <v>22</v>
      </c>
      <c r="D62" s="15" t="s">
        <v>23</v>
      </c>
      <c r="E62" s="15" t="s">
        <v>24</v>
      </c>
      <c r="F62" s="15" t="s">
        <v>16</v>
      </c>
      <c r="G62" s="15" t="s">
        <v>9</v>
      </c>
      <c r="H62" s="64">
        <v>5000</v>
      </c>
      <c r="I62" s="37">
        <v>0</v>
      </c>
      <c r="J62"/>
      <c r="K62" s="45"/>
      <c r="L62" s="45"/>
    </row>
    <row r="63" spans="1:15" s="5" customFormat="1" ht="105">
      <c r="A63" s="16" t="s">
        <v>40</v>
      </c>
      <c r="B63" s="14" t="s">
        <v>28</v>
      </c>
      <c r="C63" s="15" t="s">
        <v>22</v>
      </c>
      <c r="D63" s="15" t="s">
        <v>23</v>
      </c>
      <c r="E63" s="15" t="s">
        <v>24</v>
      </c>
      <c r="F63" s="14" t="s">
        <v>16</v>
      </c>
      <c r="G63" s="15"/>
      <c r="H63" s="37">
        <v>270</v>
      </c>
      <c r="I63" s="37"/>
      <c r="K63" s="12">
        <f>H63+H65+H67+H69+H71</f>
        <v>2652.19</v>
      </c>
      <c r="L63" s="12">
        <f>I63+I65+I67+I69+I71</f>
        <v>2918</v>
      </c>
      <c r="M63" s="12">
        <f>J63+J65+J67+J69+J71</f>
        <v>0</v>
      </c>
    </row>
    <row r="64" spans="1:15" s="5" customFormat="1" ht="15">
      <c r="A64" s="57" t="s">
        <v>21</v>
      </c>
      <c r="B64" s="14" t="s">
        <v>28</v>
      </c>
      <c r="C64" s="15" t="s">
        <v>22</v>
      </c>
      <c r="D64" s="15" t="s">
        <v>23</v>
      </c>
      <c r="E64" s="15" t="s">
        <v>24</v>
      </c>
      <c r="F64" s="15" t="s">
        <v>16</v>
      </c>
      <c r="G64" s="14" t="s">
        <v>9</v>
      </c>
      <c r="H64" s="37">
        <v>270</v>
      </c>
      <c r="I64" s="37"/>
    </row>
    <row r="65" spans="1:9" s="5" customFormat="1" ht="60">
      <c r="A65" s="16" t="s">
        <v>46</v>
      </c>
      <c r="B65" s="14" t="s">
        <v>28</v>
      </c>
      <c r="C65" s="15" t="s">
        <v>22</v>
      </c>
      <c r="D65" s="15" t="s">
        <v>23</v>
      </c>
      <c r="E65" s="15" t="s">
        <v>24</v>
      </c>
      <c r="F65" s="14" t="s">
        <v>16</v>
      </c>
      <c r="G65" s="15"/>
      <c r="H65" s="37">
        <v>430</v>
      </c>
      <c r="I65" s="37"/>
    </row>
    <row r="66" spans="1:9" s="5" customFormat="1" ht="15">
      <c r="A66" s="57" t="s">
        <v>21</v>
      </c>
      <c r="B66" s="14" t="s">
        <v>28</v>
      </c>
      <c r="C66" s="15" t="s">
        <v>22</v>
      </c>
      <c r="D66" s="15" t="s">
        <v>23</v>
      </c>
      <c r="E66" s="15" t="s">
        <v>24</v>
      </c>
      <c r="F66" s="15" t="s">
        <v>16</v>
      </c>
      <c r="G66" s="14" t="s">
        <v>9</v>
      </c>
      <c r="H66" s="37">
        <v>430</v>
      </c>
      <c r="I66" s="37"/>
    </row>
    <row r="67" spans="1:9" s="5" customFormat="1" ht="90">
      <c r="A67" s="60" t="s">
        <v>47</v>
      </c>
      <c r="B67" s="14" t="s">
        <v>28</v>
      </c>
      <c r="C67" s="15" t="s">
        <v>22</v>
      </c>
      <c r="D67" s="15" t="s">
        <v>23</v>
      </c>
      <c r="E67" s="15" t="s">
        <v>24</v>
      </c>
      <c r="F67" s="14" t="s">
        <v>16</v>
      </c>
      <c r="G67" s="15"/>
      <c r="H67" s="37">
        <f>H68</f>
        <v>1852.19</v>
      </c>
      <c r="I67" s="37"/>
    </row>
    <row r="68" spans="1:9" s="5" customFormat="1" ht="15">
      <c r="A68" s="57" t="s">
        <v>21</v>
      </c>
      <c r="B68" s="14" t="s">
        <v>28</v>
      </c>
      <c r="C68" s="15" t="s">
        <v>22</v>
      </c>
      <c r="D68" s="15" t="s">
        <v>23</v>
      </c>
      <c r="E68" s="15" t="s">
        <v>24</v>
      </c>
      <c r="F68" s="15" t="s">
        <v>16</v>
      </c>
      <c r="G68" s="14" t="s">
        <v>9</v>
      </c>
      <c r="H68" s="37">
        <v>1852.19</v>
      </c>
      <c r="I68" s="37"/>
    </row>
    <row r="69" spans="1:9" s="5" customFormat="1" ht="45">
      <c r="A69" s="16" t="s">
        <v>48</v>
      </c>
      <c r="B69" s="14" t="s">
        <v>28</v>
      </c>
      <c r="C69" s="15" t="s">
        <v>22</v>
      </c>
      <c r="D69" s="15" t="s">
        <v>23</v>
      </c>
      <c r="E69" s="15" t="s">
        <v>24</v>
      </c>
      <c r="F69" s="14" t="s">
        <v>16</v>
      </c>
      <c r="G69" s="15"/>
      <c r="H69" s="37">
        <v>100</v>
      </c>
      <c r="I69" s="37">
        <f>I70</f>
        <v>100</v>
      </c>
    </row>
    <row r="70" spans="1:9" s="5" customFormat="1" ht="15">
      <c r="A70" s="57" t="s">
        <v>21</v>
      </c>
      <c r="B70" s="14" t="s">
        <v>28</v>
      </c>
      <c r="C70" s="15" t="s">
        <v>22</v>
      </c>
      <c r="D70" s="15" t="s">
        <v>23</v>
      </c>
      <c r="E70" s="15" t="s">
        <v>24</v>
      </c>
      <c r="F70" s="15" t="s">
        <v>16</v>
      </c>
      <c r="G70" s="14" t="s">
        <v>9</v>
      </c>
      <c r="H70" s="37">
        <v>100</v>
      </c>
      <c r="I70" s="37">
        <v>100</v>
      </c>
    </row>
    <row r="71" spans="1:9" s="5" customFormat="1" ht="15">
      <c r="A71" s="16" t="s">
        <v>49</v>
      </c>
      <c r="B71" s="14" t="s">
        <v>28</v>
      </c>
      <c r="C71" s="15" t="s">
        <v>22</v>
      </c>
      <c r="D71" s="15" t="s">
        <v>23</v>
      </c>
      <c r="E71" s="15" t="s">
        <v>24</v>
      </c>
      <c r="F71" s="14" t="s">
        <v>16</v>
      </c>
      <c r="G71" s="15"/>
      <c r="H71" s="37">
        <v>0</v>
      </c>
      <c r="I71" s="37">
        <f>I72</f>
        <v>2818</v>
      </c>
    </row>
    <row r="72" spans="1:9" s="5" customFormat="1" ht="15">
      <c r="A72" s="57" t="s">
        <v>21</v>
      </c>
      <c r="B72" s="14" t="s">
        <v>28</v>
      </c>
      <c r="C72" s="15" t="s">
        <v>22</v>
      </c>
      <c r="D72" s="15" t="s">
        <v>23</v>
      </c>
      <c r="E72" s="15" t="s">
        <v>24</v>
      </c>
      <c r="F72" s="15" t="s">
        <v>16</v>
      </c>
      <c r="G72" s="14" t="s">
        <v>9</v>
      </c>
      <c r="H72" s="37">
        <v>0</v>
      </c>
      <c r="I72" s="37">
        <v>2818</v>
      </c>
    </row>
    <row r="73" spans="1:9" s="5" customFormat="1" ht="15">
      <c r="A73" s="57" t="s">
        <v>33</v>
      </c>
      <c r="B73" s="14" t="s">
        <v>28</v>
      </c>
      <c r="C73" s="15" t="s">
        <v>22</v>
      </c>
      <c r="D73" s="15" t="s">
        <v>23</v>
      </c>
      <c r="E73" s="14" t="s">
        <v>34</v>
      </c>
      <c r="F73" s="20"/>
      <c r="G73" s="20"/>
      <c r="H73" s="37">
        <v>378686.2</v>
      </c>
      <c r="I73" s="37">
        <f>I84+I74</f>
        <v>90287.6</v>
      </c>
    </row>
    <row r="74" spans="1:9" s="5" customFormat="1" ht="15">
      <c r="A74" s="57" t="s">
        <v>57</v>
      </c>
      <c r="B74" s="14" t="s">
        <v>28</v>
      </c>
      <c r="C74" s="15" t="s">
        <v>22</v>
      </c>
      <c r="D74" s="15" t="s">
        <v>23</v>
      </c>
      <c r="E74" s="14" t="s">
        <v>58</v>
      </c>
      <c r="F74" s="13"/>
      <c r="G74" s="14"/>
      <c r="H74" s="37">
        <v>166599.5</v>
      </c>
      <c r="I74" s="37"/>
    </row>
    <row r="75" spans="1:9" s="5" customFormat="1" ht="30">
      <c r="A75" s="57" t="s">
        <v>59</v>
      </c>
      <c r="B75" s="14" t="s">
        <v>28</v>
      </c>
      <c r="C75" s="15" t="s">
        <v>22</v>
      </c>
      <c r="D75" s="15" t="s">
        <v>23</v>
      </c>
      <c r="E75" s="14" t="s">
        <v>60</v>
      </c>
      <c r="F75" s="13"/>
      <c r="G75" s="14"/>
      <c r="H75" s="37">
        <v>166599.5</v>
      </c>
      <c r="I75" s="37"/>
    </row>
    <row r="76" spans="1:9" s="5" customFormat="1" ht="30">
      <c r="A76" s="57" t="s">
        <v>20</v>
      </c>
      <c r="B76" s="14" t="s">
        <v>28</v>
      </c>
      <c r="C76" s="15" t="s">
        <v>22</v>
      </c>
      <c r="D76" s="15" t="s">
        <v>23</v>
      </c>
      <c r="E76" s="14" t="s">
        <v>60</v>
      </c>
      <c r="F76" s="13" t="s">
        <v>12</v>
      </c>
      <c r="G76" s="14"/>
      <c r="H76" s="37">
        <v>166599.5</v>
      </c>
      <c r="I76" s="37"/>
    </row>
    <row r="77" spans="1:9" s="5" customFormat="1" ht="15">
      <c r="A77" s="57" t="s">
        <v>13</v>
      </c>
      <c r="B77" s="14" t="s">
        <v>28</v>
      </c>
      <c r="C77" s="15" t="s">
        <v>22</v>
      </c>
      <c r="D77" s="15" t="s">
        <v>23</v>
      </c>
      <c r="E77" s="14" t="s">
        <v>60</v>
      </c>
      <c r="F77" s="13" t="s">
        <v>14</v>
      </c>
      <c r="G77" s="14"/>
      <c r="H77" s="37">
        <v>166599.5</v>
      </c>
      <c r="I77" s="37"/>
    </row>
    <row r="78" spans="1:9" s="5" customFormat="1" ht="30">
      <c r="A78" s="57" t="s">
        <v>15</v>
      </c>
      <c r="B78" s="14" t="s">
        <v>28</v>
      </c>
      <c r="C78" s="15" t="s">
        <v>22</v>
      </c>
      <c r="D78" s="15" t="s">
        <v>23</v>
      </c>
      <c r="E78" s="14" t="s">
        <v>60</v>
      </c>
      <c r="F78" s="13" t="s">
        <v>16</v>
      </c>
      <c r="G78" s="14"/>
      <c r="H78" s="37">
        <v>166599.5</v>
      </c>
      <c r="I78" s="37">
        <f>I79+I80</f>
        <v>0</v>
      </c>
    </row>
    <row r="79" spans="1:9" s="5" customFormat="1" ht="15">
      <c r="A79" s="57" t="s">
        <v>21</v>
      </c>
      <c r="B79" s="14" t="s">
        <v>28</v>
      </c>
      <c r="C79" s="15" t="s">
        <v>22</v>
      </c>
      <c r="D79" s="15" t="s">
        <v>23</v>
      </c>
      <c r="E79" s="14" t="s">
        <v>60</v>
      </c>
      <c r="F79" s="13" t="s">
        <v>16</v>
      </c>
      <c r="G79" s="14" t="s">
        <v>9</v>
      </c>
      <c r="H79" s="37">
        <v>0</v>
      </c>
      <c r="I79" s="37">
        <v>0</v>
      </c>
    </row>
    <row r="80" spans="1:9" s="5" customFormat="1" ht="15">
      <c r="A80" s="57" t="s">
        <v>55</v>
      </c>
      <c r="B80" s="14" t="s">
        <v>28</v>
      </c>
      <c r="C80" s="15" t="s">
        <v>22</v>
      </c>
      <c r="D80" s="15" t="s">
        <v>23</v>
      </c>
      <c r="E80" s="14" t="s">
        <v>60</v>
      </c>
      <c r="F80" s="13" t="s">
        <v>16</v>
      </c>
      <c r="G80" s="14" t="s">
        <v>56</v>
      </c>
      <c r="H80" s="37">
        <v>166599.5</v>
      </c>
      <c r="I80" s="37">
        <v>0</v>
      </c>
    </row>
    <row r="81" spans="1:9" s="5" customFormat="1" ht="15">
      <c r="A81" s="16" t="s">
        <v>61</v>
      </c>
      <c r="B81" s="14" t="s">
        <v>28</v>
      </c>
      <c r="C81" s="15" t="s">
        <v>22</v>
      </c>
      <c r="D81" s="15" t="s">
        <v>23</v>
      </c>
      <c r="E81" s="14" t="s">
        <v>60</v>
      </c>
      <c r="F81" s="13" t="s">
        <v>16</v>
      </c>
      <c r="G81" s="14"/>
      <c r="H81" s="37">
        <v>166599.5</v>
      </c>
      <c r="I81" s="37">
        <f>I82+I83</f>
        <v>0</v>
      </c>
    </row>
    <row r="82" spans="1:9" s="5" customFormat="1" ht="15">
      <c r="A82" s="57" t="s">
        <v>21</v>
      </c>
      <c r="B82" s="14" t="s">
        <v>28</v>
      </c>
      <c r="C82" s="15" t="s">
        <v>22</v>
      </c>
      <c r="D82" s="15" t="s">
        <v>23</v>
      </c>
      <c r="E82" s="14" t="s">
        <v>60</v>
      </c>
      <c r="F82" s="13" t="s">
        <v>16</v>
      </c>
      <c r="G82" s="14" t="s">
        <v>9</v>
      </c>
      <c r="H82" s="37">
        <v>0</v>
      </c>
      <c r="I82" s="37">
        <v>0</v>
      </c>
    </row>
    <row r="83" spans="1:9" s="5" customFormat="1" ht="15">
      <c r="A83" s="57" t="s">
        <v>55</v>
      </c>
      <c r="B83" s="14" t="s">
        <v>28</v>
      </c>
      <c r="C83" s="15" t="s">
        <v>22</v>
      </c>
      <c r="D83" s="15" t="s">
        <v>23</v>
      </c>
      <c r="E83" s="14" t="s">
        <v>60</v>
      </c>
      <c r="F83" s="13" t="s">
        <v>16</v>
      </c>
      <c r="G83" s="14" t="s">
        <v>56</v>
      </c>
      <c r="H83" s="37">
        <v>166599.5</v>
      </c>
      <c r="I83" s="37">
        <v>0</v>
      </c>
    </row>
    <row r="84" spans="1:9" s="5" customFormat="1" ht="15">
      <c r="A84" s="57" t="s">
        <v>35</v>
      </c>
      <c r="B84" s="14" t="s">
        <v>28</v>
      </c>
      <c r="C84" s="15" t="s">
        <v>22</v>
      </c>
      <c r="D84" s="15" t="s">
        <v>23</v>
      </c>
      <c r="E84" s="14" t="s">
        <v>36</v>
      </c>
      <c r="F84" s="20"/>
      <c r="G84" s="20"/>
      <c r="H84" s="37">
        <f t="shared" ref="H84:I87" si="2">H85</f>
        <v>149378</v>
      </c>
      <c r="I84" s="37">
        <f t="shared" si="2"/>
        <v>90287.6</v>
      </c>
    </row>
    <row r="85" spans="1:9" s="5" customFormat="1" ht="30">
      <c r="A85" s="57" t="s">
        <v>37</v>
      </c>
      <c r="B85" s="14" t="s">
        <v>28</v>
      </c>
      <c r="C85" s="15" t="s">
        <v>22</v>
      </c>
      <c r="D85" s="15" t="s">
        <v>23</v>
      </c>
      <c r="E85" s="14" t="s">
        <v>38</v>
      </c>
      <c r="F85" s="15"/>
      <c r="G85" s="14"/>
      <c r="H85" s="37">
        <f t="shared" si="2"/>
        <v>149378</v>
      </c>
      <c r="I85" s="37">
        <f t="shared" si="2"/>
        <v>90287.6</v>
      </c>
    </row>
    <row r="86" spans="1:9" s="5" customFormat="1" ht="30">
      <c r="A86" s="57" t="s">
        <v>20</v>
      </c>
      <c r="B86" s="14" t="s">
        <v>28</v>
      </c>
      <c r="C86" s="15" t="s">
        <v>22</v>
      </c>
      <c r="D86" s="15" t="s">
        <v>23</v>
      </c>
      <c r="E86" s="15" t="s">
        <v>38</v>
      </c>
      <c r="F86" s="14" t="s">
        <v>12</v>
      </c>
      <c r="G86" s="15"/>
      <c r="H86" s="37">
        <f t="shared" si="2"/>
        <v>149378</v>
      </c>
      <c r="I86" s="37">
        <f t="shared" si="2"/>
        <v>90287.6</v>
      </c>
    </row>
    <row r="87" spans="1:9" s="5" customFormat="1" ht="15">
      <c r="A87" s="57" t="s">
        <v>13</v>
      </c>
      <c r="B87" s="14" t="s">
        <v>28</v>
      </c>
      <c r="C87" s="15" t="s">
        <v>22</v>
      </c>
      <c r="D87" s="15" t="s">
        <v>23</v>
      </c>
      <c r="E87" s="15" t="s">
        <v>38</v>
      </c>
      <c r="F87" s="14" t="s">
        <v>14</v>
      </c>
      <c r="G87" s="15"/>
      <c r="H87" s="37">
        <f t="shared" si="2"/>
        <v>149378</v>
      </c>
      <c r="I87" s="37">
        <f t="shared" si="2"/>
        <v>90287.6</v>
      </c>
    </row>
    <row r="88" spans="1:9" s="5" customFormat="1" ht="30">
      <c r="A88" s="57" t="s">
        <v>15</v>
      </c>
      <c r="B88" s="14" t="s">
        <v>28</v>
      </c>
      <c r="C88" s="15" t="s">
        <v>22</v>
      </c>
      <c r="D88" s="15" t="s">
        <v>23</v>
      </c>
      <c r="E88" s="15" t="s">
        <v>38</v>
      </c>
      <c r="F88" s="14" t="s">
        <v>16</v>
      </c>
      <c r="G88" s="15"/>
      <c r="H88" s="37">
        <f>H89+H90</f>
        <v>149378</v>
      </c>
      <c r="I88" s="37">
        <f>I89+I90</f>
        <v>90287.6</v>
      </c>
    </row>
    <row r="89" spans="1:9" s="5" customFormat="1" ht="15">
      <c r="A89" s="57" t="s">
        <v>21</v>
      </c>
      <c r="B89" s="14" t="s">
        <v>28</v>
      </c>
      <c r="C89" s="15" t="s">
        <v>22</v>
      </c>
      <c r="D89" s="15" t="s">
        <v>23</v>
      </c>
      <c r="E89" s="15" t="s">
        <v>38</v>
      </c>
      <c r="F89" s="15" t="s">
        <v>16</v>
      </c>
      <c r="G89" s="14" t="s">
        <v>9</v>
      </c>
      <c r="H89" s="37">
        <f>H92+H95</f>
        <v>6638.81</v>
      </c>
      <c r="I89" s="37">
        <f>I92+I95</f>
        <v>4514</v>
      </c>
    </row>
    <row r="90" spans="1:9" s="5" customFormat="1" ht="15">
      <c r="A90" s="57" t="s">
        <v>55</v>
      </c>
      <c r="B90" s="14" t="s">
        <v>28</v>
      </c>
      <c r="C90" s="15" t="s">
        <v>22</v>
      </c>
      <c r="D90" s="15" t="s">
        <v>23</v>
      </c>
      <c r="E90" s="15" t="s">
        <v>38</v>
      </c>
      <c r="F90" s="15" t="s">
        <v>16</v>
      </c>
      <c r="G90" s="14" t="s">
        <v>56</v>
      </c>
      <c r="H90" s="37">
        <f>H93+H96</f>
        <v>142739.19</v>
      </c>
      <c r="I90" s="37">
        <f>I93+I96</f>
        <v>85773.6</v>
      </c>
    </row>
    <row r="91" spans="1:9" s="5" customFormat="1" ht="30">
      <c r="A91" s="16" t="s">
        <v>50</v>
      </c>
      <c r="B91" s="14" t="s">
        <v>28</v>
      </c>
      <c r="C91" s="15" t="s">
        <v>22</v>
      </c>
      <c r="D91" s="15" t="s">
        <v>23</v>
      </c>
      <c r="E91" s="15" t="s">
        <v>38</v>
      </c>
      <c r="F91" s="14" t="s">
        <v>16</v>
      </c>
      <c r="G91" s="15"/>
      <c r="H91" s="37">
        <f>H92+H93</f>
        <v>0</v>
      </c>
      <c r="I91" s="37">
        <f>I92+I93</f>
        <v>90287.6</v>
      </c>
    </row>
    <row r="92" spans="1:9" s="5" customFormat="1" ht="15">
      <c r="A92" s="57" t="s">
        <v>21</v>
      </c>
      <c r="B92" s="14" t="s">
        <v>28</v>
      </c>
      <c r="C92" s="15" t="s">
        <v>22</v>
      </c>
      <c r="D92" s="15" t="s">
        <v>23</v>
      </c>
      <c r="E92" s="15" t="s">
        <v>38</v>
      </c>
      <c r="F92" s="15" t="s">
        <v>16</v>
      </c>
      <c r="G92" s="14" t="s">
        <v>9</v>
      </c>
      <c r="H92" s="37">
        <v>0</v>
      </c>
      <c r="I92" s="37">
        <v>4514</v>
      </c>
    </row>
    <row r="93" spans="1:9" s="5" customFormat="1" ht="15">
      <c r="A93" s="57" t="s">
        <v>55</v>
      </c>
      <c r="B93" s="14" t="s">
        <v>28</v>
      </c>
      <c r="C93" s="15" t="s">
        <v>22</v>
      </c>
      <c r="D93" s="15" t="s">
        <v>23</v>
      </c>
      <c r="E93" s="15" t="s">
        <v>38</v>
      </c>
      <c r="F93" s="15" t="s">
        <v>16</v>
      </c>
      <c r="G93" s="14" t="s">
        <v>56</v>
      </c>
      <c r="H93" s="37">
        <v>0</v>
      </c>
      <c r="I93" s="37">
        <v>85773.6</v>
      </c>
    </row>
    <row r="94" spans="1:9" s="5" customFormat="1" ht="30">
      <c r="A94" s="16" t="s">
        <v>63</v>
      </c>
      <c r="B94" s="14" t="s">
        <v>28</v>
      </c>
      <c r="C94" s="15" t="s">
        <v>22</v>
      </c>
      <c r="D94" s="15" t="s">
        <v>23</v>
      </c>
      <c r="E94" s="15" t="s">
        <v>38</v>
      </c>
      <c r="F94" s="14" t="s">
        <v>16</v>
      </c>
      <c r="G94" s="15"/>
      <c r="H94" s="37">
        <f>H95+H96</f>
        <v>149378</v>
      </c>
      <c r="I94" s="37">
        <f>I95+I96</f>
        <v>0</v>
      </c>
    </row>
    <row r="95" spans="1:9" s="5" customFormat="1" ht="15">
      <c r="A95" s="57" t="s">
        <v>21</v>
      </c>
      <c r="B95" s="14" t="s">
        <v>28</v>
      </c>
      <c r="C95" s="15" t="s">
        <v>22</v>
      </c>
      <c r="D95" s="15" t="s">
        <v>23</v>
      </c>
      <c r="E95" s="15" t="s">
        <v>38</v>
      </c>
      <c r="F95" s="15" t="s">
        <v>16</v>
      </c>
      <c r="G95" s="14" t="s">
        <v>9</v>
      </c>
      <c r="H95" s="37">
        <v>6638.81</v>
      </c>
      <c r="I95" s="37">
        <v>0</v>
      </c>
    </row>
    <row r="96" spans="1:9" s="5" customFormat="1" ht="15">
      <c r="A96" s="57" t="s">
        <v>55</v>
      </c>
      <c r="B96" s="14" t="s">
        <v>28</v>
      </c>
      <c r="C96" s="15" t="s">
        <v>22</v>
      </c>
      <c r="D96" s="15" t="s">
        <v>23</v>
      </c>
      <c r="E96" s="15" t="s">
        <v>38</v>
      </c>
      <c r="F96" s="15" t="s">
        <v>16</v>
      </c>
      <c r="G96" s="14" t="s">
        <v>56</v>
      </c>
      <c r="H96" s="37">
        <v>142739.19</v>
      </c>
      <c r="I96" s="37">
        <v>0</v>
      </c>
    </row>
    <row r="97" spans="1:11" s="5" customFormat="1" ht="15.75">
      <c r="A97" s="54" t="s">
        <v>67</v>
      </c>
      <c r="B97" s="17" t="s">
        <v>28</v>
      </c>
      <c r="C97" s="18" t="s">
        <v>18</v>
      </c>
      <c r="D97" s="18" t="s">
        <v>29</v>
      </c>
      <c r="E97" s="17"/>
      <c r="F97" s="18"/>
      <c r="G97" s="17"/>
      <c r="H97" s="34">
        <v>6061</v>
      </c>
      <c r="I97" s="34">
        <f>I98</f>
        <v>6524</v>
      </c>
    </row>
    <row r="98" spans="1:11" s="7" customFormat="1" ht="30">
      <c r="A98" s="57" t="s">
        <v>20</v>
      </c>
      <c r="B98" s="14" t="s">
        <v>28</v>
      </c>
      <c r="C98" s="15" t="s">
        <v>18</v>
      </c>
      <c r="D98" s="15" t="s">
        <v>29</v>
      </c>
      <c r="E98" s="15" t="s">
        <v>24</v>
      </c>
      <c r="F98" s="14" t="s">
        <v>12</v>
      </c>
      <c r="G98" s="15"/>
      <c r="H98" s="37">
        <v>6061</v>
      </c>
      <c r="I98" s="37">
        <f>I99</f>
        <v>6524</v>
      </c>
    </row>
    <row r="99" spans="1:11" s="7" customFormat="1" ht="15.75">
      <c r="A99" s="57" t="s">
        <v>13</v>
      </c>
      <c r="B99" s="14" t="s">
        <v>28</v>
      </c>
      <c r="C99" s="15" t="s">
        <v>18</v>
      </c>
      <c r="D99" s="15" t="s">
        <v>29</v>
      </c>
      <c r="E99" s="15" t="s">
        <v>24</v>
      </c>
      <c r="F99" s="14" t="s">
        <v>14</v>
      </c>
      <c r="G99" s="15"/>
      <c r="H99" s="37">
        <v>6061</v>
      </c>
      <c r="I99" s="37">
        <f>I100</f>
        <v>6524</v>
      </c>
    </row>
    <row r="100" spans="1:11" s="7" customFormat="1" ht="30">
      <c r="A100" s="57" t="s">
        <v>15</v>
      </c>
      <c r="B100" s="14" t="s">
        <v>28</v>
      </c>
      <c r="C100" s="15" t="s">
        <v>18</v>
      </c>
      <c r="D100" s="15" t="s">
        <v>29</v>
      </c>
      <c r="E100" s="15" t="s">
        <v>24</v>
      </c>
      <c r="F100" s="14" t="s">
        <v>16</v>
      </c>
      <c r="G100" s="15"/>
      <c r="H100" s="37">
        <v>6061</v>
      </c>
      <c r="I100" s="37">
        <f>I101</f>
        <v>6524</v>
      </c>
    </row>
    <row r="101" spans="1:11" s="7" customFormat="1" ht="15.75">
      <c r="A101" s="57" t="s">
        <v>21</v>
      </c>
      <c r="B101" s="14" t="s">
        <v>28</v>
      </c>
      <c r="C101" s="15" t="s">
        <v>18</v>
      </c>
      <c r="D101" s="15" t="s">
        <v>29</v>
      </c>
      <c r="E101" s="15" t="s">
        <v>24</v>
      </c>
      <c r="F101" s="15" t="s">
        <v>16</v>
      </c>
      <c r="G101" s="14" t="s">
        <v>9</v>
      </c>
      <c r="H101" s="37">
        <v>6061</v>
      </c>
      <c r="I101" s="37">
        <f>I103+I105</f>
        <v>6524</v>
      </c>
    </row>
    <row r="102" spans="1:11" s="7" customFormat="1" ht="30">
      <c r="A102" s="16" t="s">
        <v>51</v>
      </c>
      <c r="B102" s="14" t="s">
        <v>28</v>
      </c>
      <c r="C102" s="15" t="s">
        <v>18</v>
      </c>
      <c r="D102" s="15" t="s">
        <v>29</v>
      </c>
      <c r="E102" s="15" t="s">
        <v>24</v>
      </c>
      <c r="F102" s="14" t="s">
        <v>16</v>
      </c>
      <c r="G102" s="15"/>
      <c r="H102" s="37">
        <v>3030.5</v>
      </c>
      <c r="I102" s="37">
        <f>I103</f>
        <v>3262</v>
      </c>
    </row>
    <row r="103" spans="1:11" s="7" customFormat="1" ht="15.75">
      <c r="A103" s="57" t="s">
        <v>21</v>
      </c>
      <c r="B103" s="14" t="s">
        <v>28</v>
      </c>
      <c r="C103" s="15" t="s">
        <v>18</v>
      </c>
      <c r="D103" s="15" t="s">
        <v>29</v>
      </c>
      <c r="E103" s="15" t="s">
        <v>24</v>
      </c>
      <c r="F103" s="15" t="s">
        <v>16</v>
      </c>
      <c r="G103" s="14" t="s">
        <v>9</v>
      </c>
      <c r="H103" s="37">
        <v>3030.5</v>
      </c>
      <c r="I103" s="37">
        <v>3262</v>
      </c>
    </row>
    <row r="104" spans="1:11" s="7" customFormat="1" ht="30">
      <c r="A104" s="16" t="s">
        <v>52</v>
      </c>
      <c r="B104" s="14" t="s">
        <v>28</v>
      </c>
      <c r="C104" s="15" t="s">
        <v>18</v>
      </c>
      <c r="D104" s="15" t="s">
        <v>29</v>
      </c>
      <c r="E104" s="15" t="s">
        <v>24</v>
      </c>
      <c r="F104" s="14" t="s">
        <v>16</v>
      </c>
      <c r="G104" s="15"/>
      <c r="H104" s="37">
        <v>3030.5</v>
      </c>
      <c r="I104" s="37">
        <f>I105</f>
        <v>3262</v>
      </c>
    </row>
    <row r="105" spans="1:11" s="7" customFormat="1" ht="15.75">
      <c r="A105" s="57" t="s">
        <v>21</v>
      </c>
      <c r="B105" s="14" t="s">
        <v>28</v>
      </c>
      <c r="C105" s="15" t="s">
        <v>18</v>
      </c>
      <c r="D105" s="15" t="s">
        <v>29</v>
      </c>
      <c r="E105" s="15" t="s">
        <v>24</v>
      </c>
      <c r="F105" s="15" t="s">
        <v>16</v>
      </c>
      <c r="G105" s="14" t="s">
        <v>9</v>
      </c>
      <c r="H105" s="37">
        <v>3030.5</v>
      </c>
      <c r="I105" s="37">
        <v>3262</v>
      </c>
    </row>
    <row r="106" spans="1:11" s="7" customFormat="1" ht="15.75">
      <c r="A106" s="54" t="s">
        <v>66</v>
      </c>
      <c r="B106" s="17" t="s">
        <v>28</v>
      </c>
      <c r="C106" s="18" t="s">
        <v>18</v>
      </c>
      <c r="D106" s="18" t="s">
        <v>19</v>
      </c>
      <c r="E106" s="17"/>
      <c r="F106" s="19"/>
      <c r="G106" s="19"/>
      <c r="H106" s="34">
        <v>22716</v>
      </c>
      <c r="I106" s="34">
        <f t="shared" ref="I106:I115" si="3">I107</f>
        <v>13990</v>
      </c>
    </row>
    <row r="107" spans="1:11" s="7" customFormat="1" ht="30">
      <c r="A107" s="57" t="s">
        <v>20</v>
      </c>
      <c r="B107" s="14" t="s">
        <v>28</v>
      </c>
      <c r="C107" s="15" t="s">
        <v>18</v>
      </c>
      <c r="D107" s="15" t="s">
        <v>19</v>
      </c>
      <c r="E107" s="15" t="s">
        <v>24</v>
      </c>
      <c r="F107" s="14" t="s">
        <v>12</v>
      </c>
      <c r="G107" s="15"/>
      <c r="H107" s="37">
        <v>22716</v>
      </c>
      <c r="I107" s="37">
        <f t="shared" si="3"/>
        <v>13990</v>
      </c>
    </row>
    <row r="108" spans="1:11" s="7" customFormat="1" ht="15.75">
      <c r="A108" s="57" t="s">
        <v>13</v>
      </c>
      <c r="B108" s="14" t="s">
        <v>28</v>
      </c>
      <c r="C108" s="15" t="s">
        <v>18</v>
      </c>
      <c r="D108" s="15" t="s">
        <v>19</v>
      </c>
      <c r="E108" s="15" t="s">
        <v>24</v>
      </c>
      <c r="F108" s="14" t="s">
        <v>14</v>
      </c>
      <c r="G108" s="15"/>
      <c r="H108" s="37">
        <v>22716</v>
      </c>
      <c r="I108" s="37">
        <f t="shared" si="3"/>
        <v>13990</v>
      </c>
    </row>
    <row r="109" spans="1:11" s="7" customFormat="1" ht="30">
      <c r="A109" s="57" t="s">
        <v>15</v>
      </c>
      <c r="B109" s="14" t="s">
        <v>28</v>
      </c>
      <c r="C109" s="15" t="s">
        <v>18</v>
      </c>
      <c r="D109" s="15" t="s">
        <v>19</v>
      </c>
      <c r="E109" s="15" t="s">
        <v>24</v>
      </c>
      <c r="F109" s="14" t="s">
        <v>16</v>
      </c>
      <c r="G109" s="15"/>
      <c r="H109" s="37">
        <v>22716</v>
      </c>
      <c r="I109" s="37">
        <f t="shared" si="3"/>
        <v>13990</v>
      </c>
    </row>
    <row r="110" spans="1:11" s="7" customFormat="1" ht="15.75">
      <c r="A110" s="57" t="s">
        <v>21</v>
      </c>
      <c r="B110" s="14" t="s">
        <v>28</v>
      </c>
      <c r="C110" s="15" t="s">
        <v>18</v>
      </c>
      <c r="D110" s="15" t="s">
        <v>19</v>
      </c>
      <c r="E110" s="15" t="s">
        <v>24</v>
      </c>
      <c r="F110" s="15" t="s">
        <v>16</v>
      </c>
      <c r="G110" s="14" t="s">
        <v>9</v>
      </c>
      <c r="H110" s="37">
        <v>22716</v>
      </c>
      <c r="I110" s="37">
        <f>I115</f>
        <v>13990</v>
      </c>
    </row>
    <row r="111" spans="1:11" s="7" customFormat="1" ht="15.75">
      <c r="A111" s="16" t="s">
        <v>74</v>
      </c>
      <c r="B111" s="14" t="s">
        <v>28</v>
      </c>
      <c r="C111" s="15" t="s">
        <v>18</v>
      </c>
      <c r="D111" s="15" t="s">
        <v>19</v>
      </c>
      <c r="E111" s="15" t="s">
        <v>24</v>
      </c>
      <c r="F111" s="14" t="s">
        <v>16</v>
      </c>
      <c r="G111" s="14"/>
      <c r="H111" s="37">
        <v>6650</v>
      </c>
      <c r="I111" s="37">
        <f>I112</f>
        <v>0</v>
      </c>
      <c r="K111" s="41">
        <f>H111+H113</f>
        <v>13300</v>
      </c>
    </row>
    <row r="112" spans="1:11" s="7" customFormat="1" ht="15.75">
      <c r="A112" s="57" t="s">
        <v>21</v>
      </c>
      <c r="B112" s="14" t="s">
        <v>28</v>
      </c>
      <c r="C112" s="15" t="s">
        <v>18</v>
      </c>
      <c r="D112" s="15" t="s">
        <v>19</v>
      </c>
      <c r="E112" s="15" t="s">
        <v>24</v>
      </c>
      <c r="F112" s="14" t="s">
        <v>16</v>
      </c>
      <c r="G112" s="14" t="s">
        <v>9</v>
      </c>
      <c r="H112" s="37">
        <v>6650</v>
      </c>
      <c r="I112" s="37">
        <v>0</v>
      </c>
    </row>
    <row r="113" spans="1:9" s="7" customFormat="1" ht="15.75">
      <c r="A113" s="16" t="s">
        <v>73</v>
      </c>
      <c r="B113" s="14" t="s">
        <v>28</v>
      </c>
      <c r="C113" s="15" t="s">
        <v>18</v>
      </c>
      <c r="D113" s="15" t="s">
        <v>19</v>
      </c>
      <c r="E113" s="15" t="s">
        <v>24</v>
      </c>
      <c r="F113" s="14" t="s">
        <v>16</v>
      </c>
      <c r="G113" s="14"/>
      <c r="H113" s="37">
        <v>6650</v>
      </c>
      <c r="I113" s="37">
        <f>I114</f>
        <v>0</v>
      </c>
    </row>
    <row r="114" spans="1:9" s="7" customFormat="1" ht="15.75">
      <c r="A114" s="57" t="s">
        <v>21</v>
      </c>
      <c r="B114" s="14" t="s">
        <v>28</v>
      </c>
      <c r="C114" s="15" t="s">
        <v>18</v>
      </c>
      <c r="D114" s="15" t="s">
        <v>19</v>
      </c>
      <c r="E114" s="15" t="s">
        <v>24</v>
      </c>
      <c r="F114" s="14" t="s">
        <v>16</v>
      </c>
      <c r="G114" s="14" t="s">
        <v>9</v>
      </c>
      <c r="H114" s="37">
        <v>6650</v>
      </c>
      <c r="I114" s="37">
        <v>0</v>
      </c>
    </row>
    <row r="115" spans="1:9" s="7" customFormat="1" ht="30">
      <c r="A115" s="16" t="s">
        <v>53</v>
      </c>
      <c r="B115" s="14" t="s">
        <v>28</v>
      </c>
      <c r="C115" s="15" t="s">
        <v>18</v>
      </c>
      <c r="D115" s="15" t="s">
        <v>19</v>
      </c>
      <c r="E115" s="15" t="s">
        <v>24</v>
      </c>
      <c r="F115" s="14" t="s">
        <v>16</v>
      </c>
      <c r="G115" s="15"/>
      <c r="H115" s="37">
        <v>9416</v>
      </c>
      <c r="I115" s="37">
        <f t="shared" si="3"/>
        <v>13990</v>
      </c>
    </row>
    <row r="116" spans="1:9" s="7" customFormat="1" ht="15.75">
      <c r="A116" s="57" t="s">
        <v>21</v>
      </c>
      <c r="B116" s="14" t="s">
        <v>28</v>
      </c>
      <c r="C116" s="15" t="s">
        <v>18</v>
      </c>
      <c r="D116" s="15" t="s">
        <v>19</v>
      </c>
      <c r="E116" s="15" t="s">
        <v>24</v>
      </c>
      <c r="F116" s="15" t="s">
        <v>16</v>
      </c>
      <c r="G116" s="14" t="s">
        <v>9</v>
      </c>
      <c r="H116" s="37">
        <f>9416+10805.9</f>
        <v>20221.900000000001</v>
      </c>
      <c r="I116" s="37">
        <v>13990</v>
      </c>
    </row>
    <row r="117" spans="1:9" s="5" customFormat="1" ht="16.149999999999999" customHeight="1">
      <c r="A117" s="61"/>
      <c r="B117" s="11"/>
      <c r="C117" s="11"/>
      <c r="D117" s="11"/>
      <c r="E117" s="11"/>
      <c r="F117" s="11"/>
      <c r="G117" s="11"/>
      <c r="H117" s="48"/>
      <c r="I117" s="49"/>
    </row>
    <row r="118" spans="1:9" s="5" customFormat="1" ht="21" customHeight="1">
      <c r="A118" s="79" t="s">
        <v>78</v>
      </c>
      <c r="B118" s="79"/>
      <c r="C118" s="79"/>
      <c r="D118" s="79"/>
      <c r="E118" s="79"/>
      <c r="F118" s="79"/>
      <c r="G118" s="79"/>
      <c r="H118" s="79"/>
      <c r="I118" s="79"/>
    </row>
    <row r="121" spans="1:9" ht="54" customHeight="1">
      <c r="A121" s="62"/>
      <c r="B121" s="9"/>
      <c r="C121" s="9"/>
      <c r="D121" s="9"/>
      <c r="E121" s="9"/>
      <c r="F121" s="9"/>
      <c r="G121" s="9"/>
      <c r="H121" s="39"/>
      <c r="I121" s="39"/>
    </row>
  </sheetData>
  <autoFilter ref="A5:N116"/>
  <mergeCells count="4">
    <mergeCell ref="E1:I2"/>
    <mergeCell ref="F4:I4"/>
    <mergeCell ref="A3:I3"/>
    <mergeCell ref="A118:I118"/>
  </mergeCells>
  <phoneticPr fontId="1" type="noConversion"/>
  <pageMargins left="1.1811023622047245" right="0.39370078740157483" top="0.78740157480314965" bottom="0.78740157480314965" header="0" footer="0"/>
  <pageSetup paperSize="9" scale="51" fitToHeight="0" orientation="portrait" r:id="rId1"/>
  <headerFooter alignWithMargins="0">
    <oddFooter>&amp;C&amp;P</oddFooter>
  </headerFooter>
  <rowBreaks count="1" manualBreakCount="1">
    <brk id="5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P136"/>
  <sheetViews>
    <sheetView tabSelected="1" view="pageBreakPreview" zoomScale="80" zoomScaleSheetLayoutView="80" workbookViewId="0">
      <selection activeCell="E1" sqref="E1:K2"/>
    </sheetView>
  </sheetViews>
  <sheetFormatPr defaultRowHeight="14.25"/>
  <cols>
    <col min="1" max="1" width="69.85546875" style="63" customWidth="1"/>
    <col min="2" max="2" width="7.5703125" style="8" customWidth="1"/>
    <col min="3" max="3" width="7.85546875" style="8" customWidth="1"/>
    <col min="4" max="4" width="7.7109375" style="8" customWidth="1"/>
    <col min="5" max="5" width="16.7109375" style="8" customWidth="1"/>
    <col min="6" max="6" width="6.85546875" style="8" customWidth="1"/>
    <col min="7" max="7" width="6.85546875" style="10" customWidth="1"/>
    <col min="8" max="10" width="17.7109375" style="40" customWidth="1"/>
    <col min="11" max="11" width="20.28515625" style="40" customWidth="1"/>
    <col min="12" max="12" width="9.140625" style="9"/>
    <col min="13" max="13" width="19.5703125" style="9" customWidth="1"/>
    <col min="14" max="14" width="12.7109375" style="9" customWidth="1"/>
    <col min="15" max="15" width="11.7109375" style="9" bestFit="1" customWidth="1"/>
    <col min="16" max="16384" width="9.140625" style="9"/>
  </cols>
  <sheetData>
    <row r="1" spans="1:16" s="2" customFormat="1" ht="27" customHeight="1">
      <c r="A1" s="50"/>
      <c r="E1" s="80" t="s">
        <v>92</v>
      </c>
      <c r="F1" s="80"/>
      <c r="G1" s="80"/>
      <c r="H1" s="80"/>
      <c r="I1" s="80"/>
      <c r="J1" s="80"/>
      <c r="K1" s="80"/>
    </row>
    <row r="2" spans="1:16" s="2" customFormat="1" ht="52.5" customHeight="1">
      <c r="A2" s="50"/>
      <c r="E2" s="80"/>
      <c r="F2" s="80"/>
      <c r="G2" s="80"/>
      <c r="H2" s="80"/>
      <c r="I2" s="80"/>
      <c r="J2" s="80"/>
      <c r="K2" s="80"/>
    </row>
    <row r="3" spans="1:16" s="1" customFormat="1" ht="32.25" customHeight="1">
      <c r="A3" s="78" t="s">
        <v>27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6" s="1" customFormat="1" ht="22.5" customHeight="1">
      <c r="A4" s="51"/>
      <c r="F4" s="77" t="s">
        <v>25</v>
      </c>
      <c r="G4" s="77"/>
      <c r="H4" s="77"/>
      <c r="I4" s="77"/>
      <c r="J4" s="77"/>
      <c r="K4" s="77"/>
    </row>
    <row r="5" spans="1:16" s="3" customFormat="1" ht="38.450000000000003" customHeight="1">
      <c r="A5" s="52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2" t="s">
        <v>26</v>
      </c>
      <c r="I5" s="65" t="s">
        <v>82</v>
      </c>
      <c r="J5" s="65" t="s">
        <v>83</v>
      </c>
      <c r="K5" s="43" t="s">
        <v>68</v>
      </c>
    </row>
    <row r="6" spans="1:16" s="5" customFormat="1" ht="23.25" customHeight="1">
      <c r="A6" s="53" t="s">
        <v>7</v>
      </c>
      <c r="B6" s="6"/>
      <c r="C6" s="6"/>
      <c r="D6" s="6"/>
      <c r="E6" s="6"/>
      <c r="F6" s="6"/>
      <c r="G6" s="6"/>
      <c r="H6" s="34">
        <f>H12+H52+H97+H106</f>
        <v>1823056.49</v>
      </c>
      <c r="I6" s="34">
        <f>I12+I52+I97+I106</f>
        <v>1254.8</v>
      </c>
      <c r="J6" s="34">
        <f>J12+J52+J97+J106</f>
        <v>1824311.2899999998</v>
      </c>
      <c r="K6" s="34">
        <f>K12+K52+K97+K106</f>
        <v>119676.6</v>
      </c>
      <c r="N6" s="5">
        <v>1835171.19</v>
      </c>
      <c r="O6" s="12">
        <f>N6-H6</f>
        <v>12114.699999999953</v>
      </c>
      <c r="P6" s="12">
        <f>H6-O6</f>
        <v>1810941.79</v>
      </c>
    </row>
    <row r="7" spans="1:16" s="5" customFormat="1" ht="24" customHeight="1">
      <c r="A7" s="53" t="s">
        <v>8</v>
      </c>
      <c r="B7" s="6" t="s">
        <v>9</v>
      </c>
      <c r="C7" s="6"/>
      <c r="D7" s="6"/>
      <c r="E7" s="6"/>
      <c r="F7" s="6"/>
      <c r="G7" s="6"/>
      <c r="H7" s="34">
        <f t="shared" ref="H7:K8" si="0">H10</f>
        <v>68455.600000000006</v>
      </c>
      <c r="I7" s="34">
        <f t="shared" si="0"/>
        <v>1254.8</v>
      </c>
      <c r="J7" s="34">
        <f t="shared" si="0"/>
        <v>69710.400000000009</v>
      </c>
      <c r="K7" s="34">
        <f t="shared" si="0"/>
        <v>33903</v>
      </c>
      <c r="N7" s="5">
        <v>46202</v>
      </c>
      <c r="O7" s="12">
        <f>H7-N7</f>
        <v>22253.600000000006</v>
      </c>
    </row>
    <row r="8" spans="1:16" s="5" customFormat="1" ht="24" customHeight="1">
      <c r="A8" s="53" t="s">
        <v>62</v>
      </c>
      <c r="B8" s="6" t="s">
        <v>56</v>
      </c>
      <c r="C8" s="6"/>
      <c r="D8" s="6"/>
      <c r="E8" s="6"/>
      <c r="F8" s="6"/>
      <c r="G8" s="6"/>
      <c r="H8" s="34">
        <f t="shared" si="0"/>
        <v>1754600.89</v>
      </c>
      <c r="I8" s="34">
        <f t="shared" si="0"/>
        <v>0</v>
      </c>
      <c r="J8" s="34">
        <f t="shared" si="0"/>
        <v>1754600.89</v>
      </c>
      <c r="K8" s="34">
        <f t="shared" si="0"/>
        <v>85773.6</v>
      </c>
      <c r="N8" s="5">
        <v>1788969.19</v>
      </c>
      <c r="O8" s="12">
        <f>H8-N8</f>
        <v>-34368.300000000047</v>
      </c>
      <c r="P8" s="5">
        <v>85773.64</v>
      </c>
    </row>
    <row r="9" spans="1:16" s="5" customFormat="1" ht="31.5">
      <c r="A9" s="54" t="s">
        <v>30</v>
      </c>
      <c r="B9" s="6" t="s">
        <v>28</v>
      </c>
      <c r="C9" s="6"/>
      <c r="D9" s="6"/>
      <c r="E9" s="6"/>
      <c r="F9" s="6"/>
      <c r="G9" s="6"/>
      <c r="H9" s="34">
        <f>H10+H11</f>
        <v>1823056.49</v>
      </c>
      <c r="I9" s="34">
        <f>I10+I11</f>
        <v>1254.8</v>
      </c>
      <c r="J9" s="34">
        <f>J10+J11</f>
        <v>1824311.2899999998</v>
      </c>
      <c r="K9" s="34">
        <f>K10+K11</f>
        <v>119676.6</v>
      </c>
    </row>
    <row r="10" spans="1:16" s="5" customFormat="1" ht="15">
      <c r="A10" s="55" t="s">
        <v>8</v>
      </c>
      <c r="B10" s="4" t="s">
        <v>9</v>
      </c>
      <c r="C10" s="4"/>
      <c r="D10" s="4"/>
      <c r="E10" s="4"/>
      <c r="F10" s="4"/>
      <c r="G10" s="4"/>
      <c r="H10" s="37">
        <f>H13+H53+H101+H112+H127</f>
        <v>68455.600000000006</v>
      </c>
      <c r="I10" s="37">
        <f>I13+I53+I101+I112+I127</f>
        <v>1254.8</v>
      </c>
      <c r="J10" s="37">
        <f>J13+J53+J101+J112+J127</f>
        <v>69710.400000000009</v>
      </c>
      <c r="K10" s="37">
        <f>K13+K53+K101+K112</f>
        <v>33903</v>
      </c>
    </row>
    <row r="11" spans="1:16" s="5" customFormat="1" ht="15">
      <c r="A11" s="55" t="s">
        <v>62</v>
      </c>
      <c r="B11" s="4" t="s">
        <v>56</v>
      </c>
      <c r="C11" s="4"/>
      <c r="D11" s="4"/>
      <c r="E11" s="4"/>
      <c r="F11" s="4"/>
      <c r="G11" s="4"/>
      <c r="H11" s="37">
        <f>H14+H54+H108</f>
        <v>1754600.89</v>
      </c>
      <c r="I11" s="37">
        <f>I14+I54+I108</f>
        <v>0</v>
      </c>
      <c r="J11" s="37">
        <f>J14+J54+J108</f>
        <v>1754600.89</v>
      </c>
      <c r="K11" s="37">
        <f>K14+K54</f>
        <v>85773.6</v>
      </c>
    </row>
    <row r="12" spans="1:16" s="5" customFormat="1" ht="15.75">
      <c r="A12" s="54" t="s">
        <v>64</v>
      </c>
      <c r="B12" s="21" t="s">
        <v>28</v>
      </c>
      <c r="C12" s="22" t="s">
        <v>10</v>
      </c>
      <c r="D12" s="22" t="s">
        <v>11</v>
      </c>
      <c r="E12" s="21"/>
      <c r="F12" s="23"/>
      <c r="G12" s="23"/>
      <c r="H12" s="34">
        <f>H13+H14</f>
        <v>1334366.2</v>
      </c>
      <c r="I12" s="34">
        <f>I13+I14</f>
        <v>0</v>
      </c>
      <c r="J12" s="34">
        <f>J13+J14</f>
        <v>1334366.2</v>
      </c>
      <c r="K12" s="34">
        <f>K13+K14</f>
        <v>5957</v>
      </c>
    </row>
    <row r="13" spans="1:16" s="36" customFormat="1" ht="15.75">
      <c r="A13" s="56" t="s">
        <v>21</v>
      </c>
      <c r="B13" s="29" t="s">
        <v>28</v>
      </c>
      <c r="C13" s="30" t="s">
        <v>10</v>
      </c>
      <c r="D13" s="30" t="s">
        <v>11</v>
      </c>
      <c r="E13" s="14" t="s">
        <v>75</v>
      </c>
      <c r="F13" s="31"/>
      <c r="G13" s="32">
        <v>1</v>
      </c>
      <c r="H13" s="33">
        <f>H19+H40+H49</f>
        <v>14581.7</v>
      </c>
      <c r="I13" s="33">
        <f>I19+I40+I49</f>
        <v>0</v>
      </c>
      <c r="J13" s="33">
        <f>J19+J40+J49</f>
        <v>14581.7</v>
      </c>
      <c r="K13" s="33">
        <f>K19+K40</f>
        <v>5957</v>
      </c>
      <c r="L13" s="34"/>
      <c r="M13" s="35"/>
      <c r="N13" s="35"/>
    </row>
    <row r="14" spans="1:16" s="36" customFormat="1" ht="15.75">
      <c r="A14" s="56" t="s">
        <v>55</v>
      </c>
      <c r="B14" s="29" t="s">
        <v>28</v>
      </c>
      <c r="C14" s="30" t="s">
        <v>10</v>
      </c>
      <c r="D14" s="30" t="s">
        <v>11</v>
      </c>
      <c r="E14" s="14" t="s">
        <v>75</v>
      </c>
      <c r="F14" s="31"/>
      <c r="G14" s="32" t="s">
        <v>56</v>
      </c>
      <c r="H14" s="33">
        <f>H44</f>
        <v>1319784.5</v>
      </c>
      <c r="I14" s="33">
        <f>I44</f>
        <v>0</v>
      </c>
      <c r="J14" s="33">
        <f>J44</f>
        <v>1319784.5</v>
      </c>
      <c r="K14" s="33">
        <f>K44</f>
        <v>0</v>
      </c>
      <c r="L14" s="34"/>
      <c r="M14" s="35"/>
      <c r="N14" s="35"/>
    </row>
    <row r="15" spans="1:16" s="5" customFormat="1" ht="15">
      <c r="A15" s="57" t="s">
        <v>31</v>
      </c>
      <c r="B15" s="14" t="s">
        <v>28</v>
      </c>
      <c r="C15" s="15" t="s">
        <v>10</v>
      </c>
      <c r="D15" s="15" t="s">
        <v>11</v>
      </c>
      <c r="E15" s="14" t="s">
        <v>32</v>
      </c>
      <c r="F15" s="15"/>
      <c r="G15" s="14"/>
      <c r="H15" s="37">
        <v>8134</v>
      </c>
      <c r="I15" s="37">
        <v>0</v>
      </c>
      <c r="J15" s="37">
        <f>H15+I15</f>
        <v>8134</v>
      </c>
      <c r="K15" s="37">
        <f>K16</f>
        <v>5957</v>
      </c>
    </row>
    <row r="16" spans="1:16" s="5" customFormat="1" ht="30">
      <c r="A16" s="57" t="s">
        <v>20</v>
      </c>
      <c r="B16" s="14" t="s">
        <v>28</v>
      </c>
      <c r="C16" s="15" t="s">
        <v>10</v>
      </c>
      <c r="D16" s="15" t="s">
        <v>11</v>
      </c>
      <c r="E16" s="15" t="s">
        <v>32</v>
      </c>
      <c r="F16" s="14" t="s">
        <v>12</v>
      </c>
      <c r="G16" s="15"/>
      <c r="H16" s="37">
        <v>8134</v>
      </c>
      <c r="I16" s="37">
        <v>0</v>
      </c>
      <c r="J16" s="37">
        <f t="shared" ref="J16:J33" si="1">H16+I16</f>
        <v>8134</v>
      </c>
      <c r="K16" s="37">
        <v>5957</v>
      </c>
    </row>
    <row r="17" spans="1:15" s="5" customFormat="1" ht="15">
      <c r="A17" s="57" t="s">
        <v>13</v>
      </c>
      <c r="B17" s="14" t="s">
        <v>28</v>
      </c>
      <c r="C17" s="15" t="s">
        <v>10</v>
      </c>
      <c r="D17" s="15" t="s">
        <v>11</v>
      </c>
      <c r="E17" s="15" t="s">
        <v>32</v>
      </c>
      <c r="F17" s="14" t="s">
        <v>14</v>
      </c>
      <c r="G17" s="15"/>
      <c r="H17" s="37">
        <v>8134</v>
      </c>
      <c r="I17" s="37">
        <v>0</v>
      </c>
      <c r="J17" s="37">
        <f t="shared" si="1"/>
        <v>8134</v>
      </c>
      <c r="K17" s="37">
        <v>5957</v>
      </c>
    </row>
    <row r="18" spans="1:15" s="5" customFormat="1" ht="30">
      <c r="A18" s="57" t="s">
        <v>15</v>
      </c>
      <c r="B18" s="14" t="s">
        <v>28</v>
      </c>
      <c r="C18" s="15" t="s">
        <v>10</v>
      </c>
      <c r="D18" s="15" t="s">
        <v>11</v>
      </c>
      <c r="E18" s="15" t="s">
        <v>32</v>
      </c>
      <c r="F18" s="14" t="s">
        <v>16</v>
      </c>
      <c r="G18" s="15"/>
      <c r="H18" s="37">
        <v>8134</v>
      </c>
      <c r="I18" s="37">
        <v>0</v>
      </c>
      <c r="J18" s="37">
        <f t="shared" si="1"/>
        <v>8134</v>
      </c>
      <c r="K18" s="37">
        <f>K19</f>
        <v>5957</v>
      </c>
    </row>
    <row r="19" spans="1:15" s="5" customFormat="1" ht="15">
      <c r="A19" s="57" t="s">
        <v>21</v>
      </c>
      <c r="B19" s="14" t="s">
        <v>28</v>
      </c>
      <c r="C19" s="15" t="s">
        <v>10</v>
      </c>
      <c r="D19" s="15" t="s">
        <v>11</v>
      </c>
      <c r="E19" s="15" t="s">
        <v>32</v>
      </c>
      <c r="F19" s="15" t="s">
        <v>16</v>
      </c>
      <c r="G19" s="14" t="s">
        <v>9</v>
      </c>
      <c r="H19" s="37">
        <v>8134</v>
      </c>
      <c r="I19" s="37">
        <v>0</v>
      </c>
      <c r="J19" s="37">
        <f t="shared" si="1"/>
        <v>8134</v>
      </c>
      <c r="K19" s="37">
        <f>K21+K23+K25+K27+K29+K31+K33</f>
        <v>5957</v>
      </c>
      <c r="M19" s="12"/>
      <c r="N19" s="12"/>
    </row>
    <row r="20" spans="1:15" s="5" customFormat="1" ht="60">
      <c r="A20" s="16" t="s">
        <v>39</v>
      </c>
      <c r="B20" s="14" t="s">
        <v>28</v>
      </c>
      <c r="C20" s="15" t="s">
        <v>10</v>
      </c>
      <c r="D20" s="15" t="s">
        <v>11</v>
      </c>
      <c r="E20" s="15" t="s">
        <v>32</v>
      </c>
      <c r="F20" s="14" t="s">
        <v>16</v>
      </c>
      <c r="G20" s="15"/>
      <c r="H20" s="37">
        <v>2000</v>
      </c>
      <c r="I20" s="37">
        <v>0</v>
      </c>
      <c r="J20" s="37">
        <f t="shared" si="1"/>
        <v>2000</v>
      </c>
      <c r="K20" s="37">
        <f>K21</f>
        <v>2950</v>
      </c>
    </row>
    <row r="21" spans="1:15" s="5" customFormat="1" ht="15">
      <c r="A21" s="57" t="s">
        <v>21</v>
      </c>
      <c r="B21" s="14" t="s">
        <v>28</v>
      </c>
      <c r="C21" s="15" t="s">
        <v>10</v>
      </c>
      <c r="D21" s="15" t="s">
        <v>11</v>
      </c>
      <c r="E21" s="15" t="s">
        <v>32</v>
      </c>
      <c r="F21" s="15" t="s">
        <v>16</v>
      </c>
      <c r="G21" s="14" t="s">
        <v>9</v>
      </c>
      <c r="H21" s="37">
        <v>2000</v>
      </c>
      <c r="I21" s="37">
        <v>0</v>
      </c>
      <c r="J21" s="37">
        <f t="shared" si="1"/>
        <v>2000</v>
      </c>
      <c r="K21" s="37">
        <v>2950</v>
      </c>
    </row>
    <row r="22" spans="1:15" s="5" customFormat="1" ht="105">
      <c r="A22" s="16" t="s">
        <v>54</v>
      </c>
      <c r="B22" s="14" t="s">
        <v>28</v>
      </c>
      <c r="C22" s="15" t="s">
        <v>10</v>
      </c>
      <c r="D22" s="15" t="s">
        <v>11</v>
      </c>
      <c r="E22" s="15" t="s">
        <v>32</v>
      </c>
      <c r="F22" s="14" t="s">
        <v>16</v>
      </c>
      <c r="G22" s="15"/>
      <c r="H22" s="37">
        <v>1060</v>
      </c>
      <c r="I22" s="37">
        <v>0</v>
      </c>
      <c r="J22" s="37">
        <f t="shared" si="1"/>
        <v>1060</v>
      </c>
      <c r="K22" s="37">
        <f>K23</f>
        <v>1000</v>
      </c>
      <c r="M22" s="12">
        <f>H20+H22+H24+H26+H28+H30+H32</f>
        <v>8134</v>
      </c>
      <c r="N22" s="12">
        <f>K20+K22+K24+K26+K28+K30+K32</f>
        <v>5957</v>
      </c>
      <c r="O22" s="12">
        <f>L20+L22+L24+L26+L28+L30+L32</f>
        <v>0</v>
      </c>
    </row>
    <row r="23" spans="1:15" s="5" customFormat="1" ht="15">
      <c r="A23" s="57" t="s">
        <v>21</v>
      </c>
      <c r="B23" s="14" t="s">
        <v>28</v>
      </c>
      <c r="C23" s="15" t="s">
        <v>10</v>
      </c>
      <c r="D23" s="15" t="s">
        <v>11</v>
      </c>
      <c r="E23" s="15" t="s">
        <v>32</v>
      </c>
      <c r="F23" s="15" t="s">
        <v>16</v>
      </c>
      <c r="G23" s="14" t="s">
        <v>9</v>
      </c>
      <c r="H23" s="37">
        <v>1060</v>
      </c>
      <c r="I23" s="37">
        <v>0</v>
      </c>
      <c r="J23" s="37">
        <f t="shared" si="1"/>
        <v>1060</v>
      </c>
      <c r="K23" s="37">
        <v>1000</v>
      </c>
    </row>
    <row r="24" spans="1:15" s="5" customFormat="1" ht="30">
      <c r="A24" s="16" t="s">
        <v>41</v>
      </c>
      <c r="B24" s="14" t="s">
        <v>28</v>
      </c>
      <c r="C24" s="15" t="s">
        <v>10</v>
      </c>
      <c r="D24" s="15" t="s">
        <v>11</v>
      </c>
      <c r="E24" s="15" t="s">
        <v>32</v>
      </c>
      <c r="F24" s="14" t="s">
        <v>16</v>
      </c>
      <c r="G24" s="15"/>
      <c r="H24" s="37">
        <v>1000</v>
      </c>
      <c r="I24" s="37">
        <v>0</v>
      </c>
      <c r="J24" s="37">
        <f t="shared" si="1"/>
        <v>1000</v>
      </c>
      <c r="K24" s="37">
        <f>K25</f>
        <v>1300</v>
      </c>
    </row>
    <row r="25" spans="1:15" s="5" customFormat="1" ht="15">
      <c r="A25" s="57" t="s">
        <v>21</v>
      </c>
      <c r="B25" s="14" t="s">
        <v>28</v>
      </c>
      <c r="C25" s="15" t="s">
        <v>10</v>
      </c>
      <c r="D25" s="15" t="s">
        <v>11</v>
      </c>
      <c r="E25" s="15" t="s">
        <v>32</v>
      </c>
      <c r="F25" s="15" t="s">
        <v>16</v>
      </c>
      <c r="G25" s="14" t="s">
        <v>9</v>
      </c>
      <c r="H25" s="37">
        <v>1000</v>
      </c>
      <c r="I25" s="37">
        <v>0</v>
      </c>
      <c r="J25" s="37">
        <f t="shared" si="1"/>
        <v>1000</v>
      </c>
      <c r="K25" s="37">
        <v>1300</v>
      </c>
    </row>
    <row r="26" spans="1:15" s="5" customFormat="1" ht="60">
      <c r="A26" s="16" t="s">
        <v>42</v>
      </c>
      <c r="B26" s="14" t="s">
        <v>28</v>
      </c>
      <c r="C26" s="15" t="s">
        <v>10</v>
      </c>
      <c r="D26" s="15" t="s">
        <v>11</v>
      </c>
      <c r="E26" s="15" t="s">
        <v>32</v>
      </c>
      <c r="F26" s="14" t="s">
        <v>16</v>
      </c>
      <c r="G26" s="15"/>
      <c r="H26" s="37">
        <v>300</v>
      </c>
      <c r="I26" s="37">
        <v>0</v>
      </c>
      <c r="J26" s="37">
        <f t="shared" si="1"/>
        <v>300</v>
      </c>
      <c r="K26" s="37">
        <f>K27</f>
        <v>360</v>
      </c>
    </row>
    <row r="27" spans="1:15" s="5" customFormat="1" ht="15">
      <c r="A27" s="57" t="s">
        <v>21</v>
      </c>
      <c r="B27" s="14" t="s">
        <v>28</v>
      </c>
      <c r="C27" s="15" t="s">
        <v>10</v>
      </c>
      <c r="D27" s="15" t="s">
        <v>11</v>
      </c>
      <c r="E27" s="15" t="s">
        <v>32</v>
      </c>
      <c r="F27" s="15" t="s">
        <v>16</v>
      </c>
      <c r="G27" s="14" t="s">
        <v>9</v>
      </c>
      <c r="H27" s="37">
        <v>300</v>
      </c>
      <c r="I27" s="37">
        <v>0</v>
      </c>
      <c r="J27" s="37">
        <f t="shared" si="1"/>
        <v>300</v>
      </c>
      <c r="K27" s="37">
        <v>360</v>
      </c>
    </row>
    <row r="28" spans="1:15" s="5" customFormat="1" ht="45">
      <c r="A28" s="16" t="s">
        <v>43</v>
      </c>
      <c r="B28" s="14" t="s">
        <v>28</v>
      </c>
      <c r="C28" s="15" t="s">
        <v>10</v>
      </c>
      <c r="D28" s="15" t="s">
        <v>11</v>
      </c>
      <c r="E28" s="15" t="s">
        <v>32</v>
      </c>
      <c r="F28" s="14" t="s">
        <v>16</v>
      </c>
      <c r="G28" s="15"/>
      <c r="H28" s="37">
        <v>480</v>
      </c>
      <c r="I28" s="37">
        <v>0</v>
      </c>
      <c r="J28" s="37">
        <f t="shared" si="1"/>
        <v>480</v>
      </c>
      <c r="K28" s="37">
        <v>0</v>
      </c>
    </row>
    <row r="29" spans="1:15" s="5" customFormat="1" ht="15">
      <c r="A29" s="57" t="s">
        <v>21</v>
      </c>
      <c r="B29" s="14" t="s">
        <v>28</v>
      </c>
      <c r="C29" s="15" t="s">
        <v>10</v>
      </c>
      <c r="D29" s="15" t="s">
        <v>11</v>
      </c>
      <c r="E29" s="15" t="s">
        <v>32</v>
      </c>
      <c r="F29" s="15" t="s">
        <v>16</v>
      </c>
      <c r="G29" s="14" t="s">
        <v>9</v>
      </c>
      <c r="H29" s="37">
        <v>480</v>
      </c>
      <c r="I29" s="37">
        <v>0</v>
      </c>
      <c r="J29" s="37">
        <f t="shared" si="1"/>
        <v>480</v>
      </c>
      <c r="K29" s="37">
        <v>0</v>
      </c>
    </row>
    <row r="30" spans="1:15" s="5" customFormat="1" ht="30">
      <c r="A30" s="16" t="s">
        <v>44</v>
      </c>
      <c r="B30" s="14" t="s">
        <v>28</v>
      </c>
      <c r="C30" s="15" t="s">
        <v>10</v>
      </c>
      <c r="D30" s="15" t="s">
        <v>11</v>
      </c>
      <c r="E30" s="15" t="s">
        <v>32</v>
      </c>
      <c r="F30" s="14" t="s">
        <v>16</v>
      </c>
      <c r="G30" s="15"/>
      <c r="H30" s="37">
        <v>794</v>
      </c>
      <c r="I30" s="37">
        <v>0</v>
      </c>
      <c r="J30" s="37">
        <f t="shared" si="1"/>
        <v>794</v>
      </c>
      <c r="K30" s="37">
        <f>K31</f>
        <v>347</v>
      </c>
    </row>
    <row r="31" spans="1:15" s="5" customFormat="1" ht="15">
      <c r="A31" s="57" t="s">
        <v>21</v>
      </c>
      <c r="B31" s="14" t="s">
        <v>28</v>
      </c>
      <c r="C31" s="15" t="s">
        <v>10</v>
      </c>
      <c r="D31" s="15" t="s">
        <v>11</v>
      </c>
      <c r="E31" s="15" t="s">
        <v>32</v>
      </c>
      <c r="F31" s="15" t="s">
        <v>16</v>
      </c>
      <c r="G31" s="14" t="s">
        <v>9</v>
      </c>
      <c r="H31" s="37">
        <v>794</v>
      </c>
      <c r="I31" s="37">
        <v>0</v>
      </c>
      <c r="J31" s="37">
        <f t="shared" si="1"/>
        <v>794</v>
      </c>
      <c r="K31" s="37">
        <v>347</v>
      </c>
    </row>
    <row r="32" spans="1:15" s="5" customFormat="1" ht="30">
      <c r="A32" s="16" t="s">
        <v>45</v>
      </c>
      <c r="B32" s="14" t="s">
        <v>28</v>
      </c>
      <c r="C32" s="15" t="s">
        <v>10</v>
      </c>
      <c r="D32" s="15" t="s">
        <v>11</v>
      </c>
      <c r="E32" s="15" t="s">
        <v>32</v>
      </c>
      <c r="F32" s="14" t="s">
        <v>16</v>
      </c>
      <c r="G32" s="15"/>
      <c r="H32" s="37">
        <v>2500</v>
      </c>
      <c r="I32" s="37">
        <v>0</v>
      </c>
      <c r="J32" s="37">
        <f t="shared" si="1"/>
        <v>2500</v>
      </c>
      <c r="K32" s="37">
        <v>0</v>
      </c>
    </row>
    <row r="33" spans="1:13" s="5" customFormat="1" ht="15">
      <c r="A33" s="57" t="s">
        <v>21</v>
      </c>
      <c r="B33" s="14" t="s">
        <v>28</v>
      </c>
      <c r="C33" s="15" t="s">
        <v>10</v>
      </c>
      <c r="D33" s="15" t="s">
        <v>11</v>
      </c>
      <c r="E33" s="15" t="s">
        <v>32</v>
      </c>
      <c r="F33" s="15" t="s">
        <v>16</v>
      </c>
      <c r="G33" s="14" t="s">
        <v>9</v>
      </c>
      <c r="H33" s="37">
        <v>2500</v>
      </c>
      <c r="I33" s="37">
        <v>0</v>
      </c>
      <c r="J33" s="37">
        <f t="shared" si="1"/>
        <v>2500</v>
      </c>
      <c r="K33" s="37">
        <v>0</v>
      </c>
    </row>
    <row r="34" spans="1:13" s="27" customFormat="1" ht="30">
      <c r="A34" s="57" t="s">
        <v>69</v>
      </c>
      <c r="B34" s="15" t="s">
        <v>28</v>
      </c>
      <c r="C34" s="15" t="s">
        <v>10</v>
      </c>
      <c r="D34" s="15" t="s">
        <v>11</v>
      </c>
      <c r="E34" s="15" t="s">
        <v>81</v>
      </c>
      <c r="F34" s="25"/>
      <c r="G34" s="26"/>
      <c r="H34" s="37">
        <f t="shared" ref="H34:K38" si="2">H35</f>
        <v>1319784.5</v>
      </c>
      <c r="I34" s="37">
        <f t="shared" si="2"/>
        <v>0</v>
      </c>
      <c r="J34" s="37">
        <f t="shared" si="2"/>
        <v>1319784.5</v>
      </c>
      <c r="K34" s="37">
        <f t="shared" si="2"/>
        <v>0</v>
      </c>
      <c r="L34"/>
      <c r="M34"/>
    </row>
    <row r="35" spans="1:13" s="27" customFormat="1" ht="15">
      <c r="A35" s="57" t="s">
        <v>70</v>
      </c>
      <c r="B35" s="15" t="s">
        <v>28</v>
      </c>
      <c r="C35" s="15" t="s">
        <v>10</v>
      </c>
      <c r="D35" s="15" t="s">
        <v>11</v>
      </c>
      <c r="E35" s="15" t="s">
        <v>81</v>
      </c>
      <c r="F35" s="25"/>
      <c r="G35" s="26"/>
      <c r="H35" s="37">
        <f t="shared" si="2"/>
        <v>1319784.5</v>
      </c>
      <c r="I35" s="37">
        <f t="shared" si="2"/>
        <v>0</v>
      </c>
      <c r="J35" s="37">
        <f t="shared" si="2"/>
        <v>1319784.5</v>
      </c>
      <c r="K35" s="37">
        <f t="shared" si="2"/>
        <v>0</v>
      </c>
      <c r="L35"/>
      <c r="M35"/>
    </row>
    <row r="36" spans="1:13" s="27" customFormat="1" ht="30">
      <c r="A36" s="57" t="s">
        <v>71</v>
      </c>
      <c r="B36" s="15" t="s">
        <v>28</v>
      </c>
      <c r="C36" s="15" t="s">
        <v>10</v>
      </c>
      <c r="D36" s="15" t="s">
        <v>11</v>
      </c>
      <c r="E36" s="15" t="s">
        <v>81</v>
      </c>
      <c r="F36" s="24"/>
      <c r="G36" s="28"/>
      <c r="H36" s="37">
        <f t="shared" si="2"/>
        <v>1319784.5</v>
      </c>
      <c r="I36" s="37">
        <f t="shared" si="2"/>
        <v>0</v>
      </c>
      <c r="J36" s="37">
        <f t="shared" si="2"/>
        <v>1319784.5</v>
      </c>
      <c r="K36" s="37">
        <f t="shared" si="2"/>
        <v>0</v>
      </c>
      <c r="L36"/>
      <c r="M36"/>
    </row>
    <row r="37" spans="1:13" s="27" customFormat="1" ht="30">
      <c r="A37" s="57" t="s">
        <v>20</v>
      </c>
      <c r="B37" s="15" t="s">
        <v>28</v>
      </c>
      <c r="C37" s="15" t="s">
        <v>10</v>
      </c>
      <c r="D37" s="15" t="s">
        <v>11</v>
      </c>
      <c r="E37" s="15" t="s">
        <v>81</v>
      </c>
      <c r="F37" s="15" t="s">
        <v>12</v>
      </c>
      <c r="G37" s="15"/>
      <c r="H37" s="37">
        <f t="shared" si="2"/>
        <v>1319784.5</v>
      </c>
      <c r="I37" s="37">
        <f t="shared" si="2"/>
        <v>0</v>
      </c>
      <c r="J37" s="37">
        <f t="shared" si="2"/>
        <v>1319784.5</v>
      </c>
      <c r="K37" s="37">
        <f t="shared" si="2"/>
        <v>0</v>
      </c>
      <c r="L37"/>
      <c r="M37"/>
    </row>
    <row r="38" spans="1:13" s="27" customFormat="1" ht="15">
      <c r="A38" s="57" t="s">
        <v>13</v>
      </c>
      <c r="B38" s="15" t="s">
        <v>28</v>
      </c>
      <c r="C38" s="15" t="s">
        <v>10</v>
      </c>
      <c r="D38" s="15" t="s">
        <v>11</v>
      </c>
      <c r="E38" s="15" t="s">
        <v>81</v>
      </c>
      <c r="F38" s="15" t="s">
        <v>14</v>
      </c>
      <c r="G38" s="15"/>
      <c r="H38" s="37">
        <f t="shared" si="2"/>
        <v>1319784.5</v>
      </c>
      <c r="I38" s="37">
        <f t="shared" si="2"/>
        <v>0</v>
      </c>
      <c r="J38" s="37">
        <f t="shared" si="2"/>
        <v>1319784.5</v>
      </c>
      <c r="K38" s="37">
        <f t="shared" si="2"/>
        <v>0</v>
      </c>
      <c r="L38"/>
      <c r="M38"/>
    </row>
    <row r="39" spans="1:13" s="27" customFormat="1" ht="30">
      <c r="A39" s="57" t="s">
        <v>15</v>
      </c>
      <c r="B39" s="15" t="s">
        <v>28</v>
      </c>
      <c r="C39" s="15" t="s">
        <v>10</v>
      </c>
      <c r="D39" s="15" t="s">
        <v>11</v>
      </c>
      <c r="E39" s="15" t="s">
        <v>81</v>
      </c>
      <c r="F39" s="15" t="s">
        <v>16</v>
      </c>
      <c r="G39" s="15"/>
      <c r="H39" s="37">
        <f>H40+H41</f>
        <v>1319784.5</v>
      </c>
      <c r="I39" s="37">
        <f>I40+I41</f>
        <v>0</v>
      </c>
      <c r="J39" s="37">
        <f>J40+J41</f>
        <v>1319784.5</v>
      </c>
      <c r="K39" s="37">
        <f>K40+K41</f>
        <v>0</v>
      </c>
      <c r="L39"/>
      <c r="M39"/>
    </row>
    <row r="40" spans="1:13" s="27" customFormat="1" ht="15">
      <c r="A40" s="57" t="s">
        <v>21</v>
      </c>
      <c r="B40" s="15" t="s">
        <v>28</v>
      </c>
      <c r="C40" s="15" t="s">
        <v>10</v>
      </c>
      <c r="D40" s="15" t="s">
        <v>11</v>
      </c>
      <c r="E40" s="15" t="s">
        <v>81</v>
      </c>
      <c r="F40" s="15" t="s">
        <v>16</v>
      </c>
      <c r="G40" s="15" t="s">
        <v>9</v>
      </c>
      <c r="H40" s="37">
        <v>0</v>
      </c>
      <c r="I40" s="37">
        <v>0</v>
      </c>
      <c r="J40" s="37">
        <f>H40+I40</f>
        <v>0</v>
      </c>
      <c r="K40" s="66">
        <v>0</v>
      </c>
      <c r="L40"/>
      <c r="M40"/>
    </row>
    <row r="41" spans="1:13" s="27" customFormat="1" ht="15">
      <c r="A41" s="57" t="s">
        <v>55</v>
      </c>
      <c r="B41" s="15" t="s">
        <v>28</v>
      </c>
      <c r="C41" s="15" t="s">
        <v>10</v>
      </c>
      <c r="D41" s="15" t="s">
        <v>11</v>
      </c>
      <c r="E41" s="15" t="s">
        <v>81</v>
      </c>
      <c r="F41" s="15" t="s">
        <v>16</v>
      </c>
      <c r="G41" s="15" t="s">
        <v>56</v>
      </c>
      <c r="H41" s="37">
        <v>1319784.5</v>
      </c>
      <c r="I41" s="37">
        <v>0</v>
      </c>
      <c r="J41" s="37">
        <f>H41+I41</f>
        <v>1319784.5</v>
      </c>
      <c r="K41" s="66">
        <v>0</v>
      </c>
      <c r="L41"/>
      <c r="M41"/>
    </row>
    <row r="42" spans="1:13" s="27" customFormat="1" ht="15">
      <c r="A42" s="16" t="s">
        <v>72</v>
      </c>
      <c r="B42" s="15" t="s">
        <v>28</v>
      </c>
      <c r="C42" s="15" t="s">
        <v>10</v>
      </c>
      <c r="D42" s="15" t="s">
        <v>11</v>
      </c>
      <c r="E42" s="15" t="s">
        <v>81</v>
      </c>
      <c r="F42" s="15" t="s">
        <v>16</v>
      </c>
      <c r="G42" s="15"/>
      <c r="H42" s="37">
        <v>1319784.5</v>
      </c>
      <c r="I42" s="37">
        <v>0</v>
      </c>
      <c r="J42" s="37">
        <f>H42+I42</f>
        <v>1319784.5</v>
      </c>
      <c r="K42" s="66">
        <v>0</v>
      </c>
      <c r="L42"/>
      <c r="M42"/>
    </row>
    <row r="43" spans="1:13" s="27" customFormat="1" ht="15">
      <c r="A43" s="57" t="s">
        <v>21</v>
      </c>
      <c r="B43" s="15" t="s">
        <v>28</v>
      </c>
      <c r="C43" s="15" t="s">
        <v>10</v>
      </c>
      <c r="D43" s="15" t="s">
        <v>11</v>
      </c>
      <c r="E43" s="15" t="s">
        <v>81</v>
      </c>
      <c r="F43" s="15" t="s">
        <v>16</v>
      </c>
      <c r="G43" s="15" t="s">
        <v>9</v>
      </c>
      <c r="H43" s="37">
        <v>0</v>
      </c>
      <c r="I43" s="37">
        <v>0</v>
      </c>
      <c r="J43" s="37">
        <f>H43+I43</f>
        <v>0</v>
      </c>
      <c r="K43" s="66">
        <v>0</v>
      </c>
      <c r="L43"/>
      <c r="M43"/>
    </row>
    <row r="44" spans="1:13" s="27" customFormat="1" ht="15">
      <c r="A44" s="57" t="s">
        <v>55</v>
      </c>
      <c r="B44" s="15" t="s">
        <v>28</v>
      </c>
      <c r="C44" s="15" t="s">
        <v>10</v>
      </c>
      <c r="D44" s="15" t="s">
        <v>11</v>
      </c>
      <c r="E44" s="15" t="s">
        <v>81</v>
      </c>
      <c r="F44" s="15" t="s">
        <v>16</v>
      </c>
      <c r="G44" s="15" t="s">
        <v>56</v>
      </c>
      <c r="H44" s="37">
        <v>1319784.5</v>
      </c>
      <c r="I44" s="37">
        <v>0</v>
      </c>
      <c r="J44" s="37">
        <f>H44+I44</f>
        <v>1319784.5</v>
      </c>
      <c r="K44" s="66">
        <v>0</v>
      </c>
      <c r="L44"/>
      <c r="M44"/>
    </row>
    <row r="45" spans="1:13" s="27" customFormat="1" ht="30">
      <c r="A45" s="74" t="s">
        <v>91</v>
      </c>
      <c r="B45" s="75" t="s">
        <v>28</v>
      </c>
      <c r="C45" s="75" t="s">
        <v>10</v>
      </c>
      <c r="D45" s="75" t="s">
        <v>11</v>
      </c>
      <c r="E45" s="75" t="s">
        <v>77</v>
      </c>
      <c r="F45" s="75"/>
      <c r="G45" s="75"/>
      <c r="H45" s="37">
        <f t="shared" ref="H45:K48" si="3">H46</f>
        <v>6447.7</v>
      </c>
      <c r="I45" s="37">
        <f t="shared" si="3"/>
        <v>0</v>
      </c>
      <c r="J45" s="37">
        <f t="shared" si="3"/>
        <v>6447.7</v>
      </c>
      <c r="K45" s="37">
        <f t="shared" si="3"/>
        <v>0</v>
      </c>
      <c r="L45"/>
      <c r="M45"/>
    </row>
    <row r="46" spans="1:13" s="27" customFormat="1" ht="30">
      <c r="A46" s="57" t="s">
        <v>20</v>
      </c>
      <c r="B46" s="15" t="s">
        <v>28</v>
      </c>
      <c r="C46" s="15" t="s">
        <v>10</v>
      </c>
      <c r="D46" s="15" t="s">
        <v>11</v>
      </c>
      <c r="E46" s="15" t="s">
        <v>77</v>
      </c>
      <c r="F46" s="15" t="s">
        <v>12</v>
      </c>
      <c r="G46" s="15"/>
      <c r="H46" s="37">
        <f t="shared" si="3"/>
        <v>6447.7</v>
      </c>
      <c r="I46" s="37">
        <f t="shared" si="3"/>
        <v>0</v>
      </c>
      <c r="J46" s="37">
        <f t="shared" si="3"/>
        <v>6447.7</v>
      </c>
      <c r="K46" s="37">
        <f t="shared" si="3"/>
        <v>0</v>
      </c>
      <c r="L46"/>
      <c r="M46"/>
    </row>
    <row r="47" spans="1:13" s="27" customFormat="1" ht="15">
      <c r="A47" s="57" t="s">
        <v>13</v>
      </c>
      <c r="B47" s="15" t="s">
        <v>28</v>
      </c>
      <c r="C47" s="15" t="s">
        <v>10</v>
      </c>
      <c r="D47" s="15" t="s">
        <v>11</v>
      </c>
      <c r="E47" s="15" t="s">
        <v>77</v>
      </c>
      <c r="F47" s="15" t="s">
        <v>14</v>
      </c>
      <c r="G47" s="15"/>
      <c r="H47" s="37">
        <f t="shared" si="3"/>
        <v>6447.7</v>
      </c>
      <c r="I47" s="37">
        <f t="shared" si="3"/>
        <v>0</v>
      </c>
      <c r="J47" s="37">
        <f t="shared" si="3"/>
        <v>6447.7</v>
      </c>
      <c r="K47" s="37">
        <f t="shared" si="3"/>
        <v>0</v>
      </c>
      <c r="L47"/>
      <c r="M47"/>
    </row>
    <row r="48" spans="1:13" s="27" customFormat="1" ht="30">
      <c r="A48" s="57" t="s">
        <v>15</v>
      </c>
      <c r="B48" s="15" t="s">
        <v>28</v>
      </c>
      <c r="C48" s="15" t="s">
        <v>10</v>
      </c>
      <c r="D48" s="15" t="s">
        <v>11</v>
      </c>
      <c r="E48" s="15" t="s">
        <v>77</v>
      </c>
      <c r="F48" s="15" t="s">
        <v>16</v>
      </c>
      <c r="G48" s="15"/>
      <c r="H48" s="37">
        <f t="shared" si="3"/>
        <v>6447.7</v>
      </c>
      <c r="I48" s="37">
        <f t="shared" si="3"/>
        <v>0</v>
      </c>
      <c r="J48" s="37">
        <f t="shared" si="3"/>
        <v>6447.7</v>
      </c>
      <c r="K48" s="37">
        <f t="shared" si="3"/>
        <v>0</v>
      </c>
      <c r="L48"/>
      <c r="M48"/>
    </row>
    <row r="49" spans="1:16" s="27" customFormat="1" ht="15">
      <c r="A49" s="57" t="s">
        <v>21</v>
      </c>
      <c r="B49" s="15" t="s">
        <v>28</v>
      </c>
      <c r="C49" s="15" t="s">
        <v>10</v>
      </c>
      <c r="D49" s="15" t="s">
        <v>11</v>
      </c>
      <c r="E49" s="15" t="s">
        <v>77</v>
      </c>
      <c r="F49" s="15" t="s">
        <v>16</v>
      </c>
      <c r="G49" s="15" t="s">
        <v>9</v>
      </c>
      <c r="H49" s="37">
        <v>6447.7</v>
      </c>
      <c r="I49" s="37">
        <v>0</v>
      </c>
      <c r="J49" s="37">
        <f>H49+I49</f>
        <v>6447.7</v>
      </c>
      <c r="K49" s="37">
        <v>0</v>
      </c>
      <c r="L49"/>
      <c r="M49"/>
    </row>
    <row r="50" spans="1:16" s="27" customFormat="1" ht="15">
      <c r="A50" s="16" t="s">
        <v>72</v>
      </c>
      <c r="B50" s="15" t="s">
        <v>28</v>
      </c>
      <c r="C50" s="15" t="s">
        <v>10</v>
      </c>
      <c r="D50" s="15" t="s">
        <v>11</v>
      </c>
      <c r="E50" s="15" t="s">
        <v>77</v>
      </c>
      <c r="F50" s="15" t="s">
        <v>16</v>
      </c>
      <c r="G50" s="15"/>
      <c r="H50" s="37">
        <f>H51</f>
        <v>6447.7</v>
      </c>
      <c r="I50" s="37">
        <f>I51</f>
        <v>0</v>
      </c>
      <c r="J50" s="37">
        <f>J51</f>
        <v>6447.7</v>
      </c>
      <c r="K50" s="37">
        <f>K51</f>
        <v>0</v>
      </c>
      <c r="L50"/>
      <c r="M50"/>
    </row>
    <row r="51" spans="1:16" s="27" customFormat="1" ht="15">
      <c r="A51" s="58" t="s">
        <v>21</v>
      </c>
      <c r="B51" s="15" t="s">
        <v>28</v>
      </c>
      <c r="C51" s="15" t="s">
        <v>10</v>
      </c>
      <c r="D51" s="15" t="s">
        <v>11</v>
      </c>
      <c r="E51" s="15" t="s">
        <v>77</v>
      </c>
      <c r="F51" s="15" t="s">
        <v>16</v>
      </c>
      <c r="G51" s="15" t="s">
        <v>9</v>
      </c>
      <c r="H51" s="37">
        <v>6447.7</v>
      </c>
      <c r="I51" s="37">
        <v>0</v>
      </c>
      <c r="J51" s="37">
        <f>H51+I51</f>
        <v>6447.7</v>
      </c>
      <c r="K51" s="37">
        <v>0</v>
      </c>
      <c r="L51"/>
      <c r="M51"/>
    </row>
    <row r="52" spans="1:16" s="5" customFormat="1" ht="15.75">
      <c r="A52" s="54" t="s">
        <v>65</v>
      </c>
      <c r="B52" s="17" t="s">
        <v>28</v>
      </c>
      <c r="C52" s="18" t="s">
        <v>22</v>
      </c>
      <c r="D52" s="18" t="s">
        <v>23</v>
      </c>
      <c r="E52" s="17"/>
      <c r="F52" s="19"/>
      <c r="G52" s="19"/>
      <c r="H52" s="34">
        <f>H53+H54</f>
        <v>323629.69</v>
      </c>
      <c r="I52" s="34">
        <f>I53+I54</f>
        <v>0</v>
      </c>
      <c r="J52" s="34">
        <f>J53+J54</f>
        <v>323629.69</v>
      </c>
      <c r="K52" s="34">
        <f>K55+K73</f>
        <v>93205.6</v>
      </c>
    </row>
    <row r="53" spans="1:16" s="36" customFormat="1" ht="15.75">
      <c r="A53" s="71" t="s">
        <v>21</v>
      </c>
      <c r="B53" s="29" t="s">
        <v>28</v>
      </c>
      <c r="C53" s="30" t="s">
        <v>22</v>
      </c>
      <c r="D53" s="30" t="s">
        <v>23</v>
      </c>
      <c r="E53" s="14" t="s">
        <v>75</v>
      </c>
      <c r="F53" s="31"/>
      <c r="G53" s="32">
        <v>1</v>
      </c>
      <c r="H53" s="33">
        <f>H59+H89</f>
        <v>14291</v>
      </c>
      <c r="I53" s="33">
        <f>I59+I89</f>
        <v>0</v>
      </c>
      <c r="J53" s="33">
        <f>J59+J89</f>
        <v>14291</v>
      </c>
      <c r="K53" s="33">
        <f>K59+K82+K89</f>
        <v>7432</v>
      </c>
      <c r="L53" s="34"/>
      <c r="M53" s="35"/>
      <c r="N53" s="35"/>
    </row>
    <row r="54" spans="1:16" s="36" customFormat="1" ht="15.75">
      <c r="A54" s="56" t="s">
        <v>55</v>
      </c>
      <c r="B54" s="29" t="s">
        <v>28</v>
      </c>
      <c r="C54" s="30" t="s">
        <v>22</v>
      </c>
      <c r="D54" s="30" t="s">
        <v>23</v>
      </c>
      <c r="E54" s="14" t="s">
        <v>75</v>
      </c>
      <c r="F54" s="31"/>
      <c r="G54" s="32" t="s">
        <v>56</v>
      </c>
      <c r="H54" s="33">
        <f>H60+H96+H80</f>
        <v>309338.69</v>
      </c>
      <c r="I54" s="33">
        <f>I60+I96+I80</f>
        <v>0</v>
      </c>
      <c r="J54" s="33">
        <f>J60+J96+J80</f>
        <v>309338.69</v>
      </c>
      <c r="K54" s="33">
        <f>K93</f>
        <v>85773.6</v>
      </c>
      <c r="L54" s="34"/>
      <c r="M54" s="35"/>
      <c r="N54" s="35"/>
    </row>
    <row r="55" spans="1:16" s="5" customFormat="1" ht="30">
      <c r="A55" s="57" t="s">
        <v>17</v>
      </c>
      <c r="B55" s="14" t="s">
        <v>28</v>
      </c>
      <c r="C55" s="15" t="s">
        <v>22</v>
      </c>
      <c r="D55" s="15" t="s">
        <v>23</v>
      </c>
      <c r="E55" s="14" t="s">
        <v>24</v>
      </c>
      <c r="F55" s="15"/>
      <c r="G55" s="14"/>
      <c r="H55" s="37">
        <v>4094</v>
      </c>
      <c r="I55" s="37">
        <v>0</v>
      </c>
      <c r="J55" s="37">
        <f>H55+I55</f>
        <v>4094</v>
      </c>
      <c r="K55" s="37">
        <f>K56</f>
        <v>2918</v>
      </c>
    </row>
    <row r="56" spans="1:16" s="5" customFormat="1" ht="30">
      <c r="A56" s="57" t="s">
        <v>20</v>
      </c>
      <c r="B56" s="14" t="s">
        <v>28</v>
      </c>
      <c r="C56" s="15" t="s">
        <v>22</v>
      </c>
      <c r="D56" s="15" t="s">
        <v>23</v>
      </c>
      <c r="E56" s="15" t="s">
        <v>24</v>
      </c>
      <c r="F56" s="14" t="s">
        <v>12</v>
      </c>
      <c r="G56" s="15"/>
      <c r="H56" s="37">
        <v>4094</v>
      </c>
      <c r="I56" s="37">
        <v>0</v>
      </c>
      <c r="J56" s="37">
        <f>H56+I56</f>
        <v>4094</v>
      </c>
      <c r="K56" s="37">
        <f>K57</f>
        <v>2918</v>
      </c>
    </row>
    <row r="57" spans="1:16" s="5" customFormat="1" ht="15">
      <c r="A57" s="57" t="s">
        <v>13</v>
      </c>
      <c r="B57" s="14" t="s">
        <v>28</v>
      </c>
      <c r="C57" s="15" t="s">
        <v>22</v>
      </c>
      <c r="D57" s="15" t="s">
        <v>23</v>
      </c>
      <c r="E57" s="15" t="s">
        <v>24</v>
      </c>
      <c r="F57" s="14" t="s">
        <v>14</v>
      </c>
      <c r="G57" s="15"/>
      <c r="H57" s="37">
        <v>4094</v>
      </c>
      <c r="I57" s="37">
        <v>0</v>
      </c>
      <c r="J57" s="37">
        <f>H57+I57</f>
        <v>4094</v>
      </c>
      <c r="K57" s="37">
        <f>K58</f>
        <v>2918</v>
      </c>
    </row>
    <row r="58" spans="1:16" s="5" customFormat="1" ht="30">
      <c r="A58" s="57" t="s">
        <v>15</v>
      </c>
      <c r="B58" s="14" t="s">
        <v>28</v>
      </c>
      <c r="C58" s="15" t="s">
        <v>22</v>
      </c>
      <c r="D58" s="15" t="s">
        <v>23</v>
      </c>
      <c r="E58" s="15" t="s">
        <v>24</v>
      </c>
      <c r="F58" s="14" t="s">
        <v>16</v>
      </c>
      <c r="G58" s="15"/>
      <c r="H58" s="37">
        <v>4094</v>
      </c>
      <c r="I58" s="37">
        <v>0</v>
      </c>
      <c r="J58" s="37">
        <f>H58+I58</f>
        <v>4094</v>
      </c>
      <c r="K58" s="37">
        <f>K60+K59</f>
        <v>2918</v>
      </c>
    </row>
    <row r="59" spans="1:16" s="5" customFormat="1" ht="15">
      <c r="A59" s="57" t="s">
        <v>21</v>
      </c>
      <c r="B59" s="14" t="s">
        <v>28</v>
      </c>
      <c r="C59" s="15" t="s">
        <v>22</v>
      </c>
      <c r="D59" s="15" t="s">
        <v>23</v>
      </c>
      <c r="E59" s="15" t="s">
        <v>24</v>
      </c>
      <c r="F59" s="15" t="s">
        <v>16</v>
      </c>
      <c r="G59" s="14" t="s">
        <v>9</v>
      </c>
      <c r="H59" s="37">
        <f>H64+H66+H68+H70+H72+H62</f>
        <v>7652.1900000000005</v>
      </c>
      <c r="I59" s="37">
        <f>I64+I66+I68+I70+I72+I62</f>
        <v>0</v>
      </c>
      <c r="J59" s="37">
        <f>J64+J66+J68+J70+J72+J62</f>
        <v>7652.1900000000005</v>
      </c>
      <c r="K59" s="37">
        <f>K64+K66+K68+K70+K72</f>
        <v>2918</v>
      </c>
      <c r="N59" s="12"/>
      <c r="P59" s="12"/>
    </row>
    <row r="60" spans="1:16" s="5" customFormat="1" ht="15">
      <c r="A60" s="57" t="s">
        <v>55</v>
      </c>
      <c r="B60" s="14" t="s">
        <v>28</v>
      </c>
      <c r="C60" s="15" t="s">
        <v>22</v>
      </c>
      <c r="D60" s="15" t="s">
        <v>23</v>
      </c>
      <c r="E60" s="15" t="s">
        <v>24</v>
      </c>
      <c r="F60" s="15" t="s">
        <v>16</v>
      </c>
      <c r="G60" s="14" t="s">
        <v>56</v>
      </c>
      <c r="H60" s="37">
        <v>0</v>
      </c>
      <c r="I60" s="37">
        <v>0</v>
      </c>
      <c r="J60" s="37">
        <v>0</v>
      </c>
      <c r="K60" s="37">
        <v>0</v>
      </c>
      <c r="L60"/>
      <c r="N60" s="12"/>
      <c r="P60" s="12"/>
    </row>
    <row r="61" spans="1:16" s="5" customFormat="1" ht="30">
      <c r="A61" s="16" t="s">
        <v>79</v>
      </c>
      <c r="B61" s="15" t="s">
        <v>28</v>
      </c>
      <c r="C61" s="15" t="s">
        <v>22</v>
      </c>
      <c r="D61" s="15" t="s">
        <v>23</v>
      </c>
      <c r="E61" s="15" t="s">
        <v>24</v>
      </c>
      <c r="F61" s="15" t="s">
        <v>16</v>
      </c>
      <c r="G61" s="15"/>
      <c r="H61" s="37">
        <f>H62</f>
        <v>5000</v>
      </c>
      <c r="I61" s="37">
        <f>I62</f>
        <v>0</v>
      </c>
      <c r="J61" s="37">
        <f>J62</f>
        <v>5000</v>
      </c>
      <c r="K61" s="37">
        <f>K62</f>
        <v>0</v>
      </c>
      <c r="L61"/>
      <c r="N61" s="12"/>
      <c r="P61" s="12"/>
    </row>
    <row r="62" spans="1:16" s="5" customFormat="1" ht="15">
      <c r="A62" s="59" t="s">
        <v>21</v>
      </c>
      <c r="B62" s="15" t="s">
        <v>28</v>
      </c>
      <c r="C62" s="15" t="s">
        <v>22</v>
      </c>
      <c r="D62" s="15" t="s">
        <v>23</v>
      </c>
      <c r="E62" s="15" t="s">
        <v>24</v>
      </c>
      <c r="F62" s="15" t="s">
        <v>16</v>
      </c>
      <c r="G62" s="15" t="s">
        <v>9</v>
      </c>
      <c r="H62" s="37">
        <v>5000</v>
      </c>
      <c r="I62" s="37">
        <v>0</v>
      </c>
      <c r="J62" s="37">
        <f>H62+I62</f>
        <v>5000</v>
      </c>
      <c r="K62" s="37">
        <v>0</v>
      </c>
      <c r="L62"/>
      <c r="N62" s="12"/>
      <c r="P62" s="12"/>
    </row>
    <row r="63" spans="1:16" s="5" customFormat="1" ht="105">
      <c r="A63" s="16" t="s">
        <v>40</v>
      </c>
      <c r="B63" s="14" t="s">
        <v>28</v>
      </c>
      <c r="C63" s="15" t="s">
        <v>22</v>
      </c>
      <c r="D63" s="15" t="s">
        <v>23</v>
      </c>
      <c r="E63" s="15" t="s">
        <v>24</v>
      </c>
      <c r="F63" s="14" t="s">
        <v>16</v>
      </c>
      <c r="G63" s="15"/>
      <c r="H63" s="37">
        <v>270</v>
      </c>
      <c r="I63" s="37">
        <v>0</v>
      </c>
      <c r="J63" s="37">
        <f>H63+I63</f>
        <v>270</v>
      </c>
      <c r="K63" s="37">
        <v>0</v>
      </c>
      <c r="M63" s="12">
        <f>H63+H65+H67+H69+H71</f>
        <v>2652.19</v>
      </c>
      <c r="N63" s="12">
        <f>K63+K65+K67+K69+K71</f>
        <v>2918</v>
      </c>
      <c r="O63" s="12">
        <f>L63+L65+L67+L69+L71</f>
        <v>0</v>
      </c>
    </row>
    <row r="64" spans="1:16" s="5" customFormat="1" ht="15">
      <c r="A64" s="57" t="s">
        <v>21</v>
      </c>
      <c r="B64" s="14" t="s">
        <v>28</v>
      </c>
      <c r="C64" s="15" t="s">
        <v>22</v>
      </c>
      <c r="D64" s="15" t="s">
        <v>23</v>
      </c>
      <c r="E64" s="15" t="s">
        <v>24</v>
      </c>
      <c r="F64" s="15" t="s">
        <v>16</v>
      </c>
      <c r="G64" s="14" t="s">
        <v>9</v>
      </c>
      <c r="H64" s="37">
        <v>270</v>
      </c>
      <c r="I64" s="37">
        <v>0</v>
      </c>
      <c r="J64" s="37">
        <f>H64+I64</f>
        <v>270</v>
      </c>
      <c r="K64" s="37">
        <v>0</v>
      </c>
    </row>
    <row r="65" spans="1:11" s="5" customFormat="1" ht="60">
      <c r="A65" s="16" t="s">
        <v>46</v>
      </c>
      <c r="B65" s="14" t="s">
        <v>28</v>
      </c>
      <c r="C65" s="15" t="s">
        <v>22</v>
      </c>
      <c r="D65" s="15" t="s">
        <v>23</v>
      </c>
      <c r="E65" s="15" t="s">
        <v>24</v>
      </c>
      <c r="F65" s="14" t="s">
        <v>16</v>
      </c>
      <c r="G65" s="15"/>
      <c r="H65" s="37">
        <v>430</v>
      </c>
      <c r="I65" s="37">
        <v>0</v>
      </c>
      <c r="J65" s="37">
        <f t="shared" ref="J65:J83" si="4">H65+I65</f>
        <v>430</v>
      </c>
      <c r="K65" s="37">
        <v>0</v>
      </c>
    </row>
    <row r="66" spans="1:11" s="5" customFormat="1" ht="15">
      <c r="A66" s="57" t="s">
        <v>21</v>
      </c>
      <c r="B66" s="14" t="s">
        <v>28</v>
      </c>
      <c r="C66" s="15" t="s">
        <v>22</v>
      </c>
      <c r="D66" s="15" t="s">
        <v>23</v>
      </c>
      <c r="E66" s="15" t="s">
        <v>24</v>
      </c>
      <c r="F66" s="15" t="s">
        <v>16</v>
      </c>
      <c r="G66" s="14" t="s">
        <v>9</v>
      </c>
      <c r="H66" s="37">
        <v>430</v>
      </c>
      <c r="I66" s="37">
        <v>0</v>
      </c>
      <c r="J66" s="37">
        <f t="shared" si="4"/>
        <v>430</v>
      </c>
      <c r="K66" s="37">
        <v>0</v>
      </c>
    </row>
    <row r="67" spans="1:11" s="5" customFormat="1" ht="90">
      <c r="A67" s="60" t="s">
        <v>47</v>
      </c>
      <c r="B67" s="14" t="s">
        <v>28</v>
      </c>
      <c r="C67" s="15" t="s">
        <v>22</v>
      </c>
      <c r="D67" s="15" t="s">
        <v>23</v>
      </c>
      <c r="E67" s="15" t="s">
        <v>24</v>
      </c>
      <c r="F67" s="14" t="s">
        <v>16</v>
      </c>
      <c r="G67" s="15"/>
      <c r="H67" s="37">
        <f>H68</f>
        <v>1852.19</v>
      </c>
      <c r="I67" s="37">
        <f>I68</f>
        <v>0</v>
      </c>
      <c r="J67" s="37">
        <f t="shared" si="4"/>
        <v>1852.19</v>
      </c>
      <c r="K67" s="37">
        <v>0</v>
      </c>
    </row>
    <row r="68" spans="1:11" s="5" customFormat="1" ht="15">
      <c r="A68" s="57" t="s">
        <v>21</v>
      </c>
      <c r="B68" s="14" t="s">
        <v>28</v>
      </c>
      <c r="C68" s="15" t="s">
        <v>22</v>
      </c>
      <c r="D68" s="15" t="s">
        <v>23</v>
      </c>
      <c r="E68" s="15" t="s">
        <v>24</v>
      </c>
      <c r="F68" s="15" t="s">
        <v>16</v>
      </c>
      <c r="G68" s="14" t="s">
        <v>9</v>
      </c>
      <c r="H68" s="37">
        <v>1852.19</v>
      </c>
      <c r="I68" s="37">
        <v>0</v>
      </c>
      <c r="J68" s="37">
        <f t="shared" si="4"/>
        <v>1852.19</v>
      </c>
      <c r="K68" s="37">
        <v>0</v>
      </c>
    </row>
    <row r="69" spans="1:11" s="5" customFormat="1" ht="45">
      <c r="A69" s="16" t="s">
        <v>48</v>
      </c>
      <c r="B69" s="14" t="s">
        <v>28</v>
      </c>
      <c r="C69" s="15" t="s">
        <v>22</v>
      </c>
      <c r="D69" s="15" t="s">
        <v>23</v>
      </c>
      <c r="E69" s="15" t="s">
        <v>24</v>
      </c>
      <c r="F69" s="14" t="s">
        <v>16</v>
      </c>
      <c r="G69" s="15"/>
      <c r="H69" s="37">
        <v>100</v>
      </c>
      <c r="I69" s="37">
        <v>0</v>
      </c>
      <c r="J69" s="37">
        <f t="shared" si="4"/>
        <v>100</v>
      </c>
      <c r="K69" s="37">
        <f>K70</f>
        <v>100</v>
      </c>
    </row>
    <row r="70" spans="1:11" s="5" customFormat="1" ht="15">
      <c r="A70" s="57" t="s">
        <v>21</v>
      </c>
      <c r="B70" s="14" t="s">
        <v>28</v>
      </c>
      <c r="C70" s="15" t="s">
        <v>22</v>
      </c>
      <c r="D70" s="15" t="s">
        <v>23</v>
      </c>
      <c r="E70" s="15" t="s">
        <v>24</v>
      </c>
      <c r="F70" s="15" t="s">
        <v>16</v>
      </c>
      <c r="G70" s="14" t="s">
        <v>9</v>
      </c>
      <c r="H70" s="37">
        <v>100</v>
      </c>
      <c r="I70" s="37">
        <v>0</v>
      </c>
      <c r="J70" s="37">
        <f t="shared" si="4"/>
        <v>100</v>
      </c>
      <c r="K70" s="37">
        <v>100</v>
      </c>
    </row>
    <row r="71" spans="1:11" s="5" customFormat="1" ht="15">
      <c r="A71" s="16" t="s">
        <v>49</v>
      </c>
      <c r="B71" s="14" t="s">
        <v>28</v>
      </c>
      <c r="C71" s="15" t="s">
        <v>22</v>
      </c>
      <c r="D71" s="15" t="s">
        <v>23</v>
      </c>
      <c r="E71" s="15" t="s">
        <v>24</v>
      </c>
      <c r="F71" s="14" t="s">
        <v>16</v>
      </c>
      <c r="G71" s="15"/>
      <c r="H71" s="37">
        <v>0</v>
      </c>
      <c r="I71" s="37">
        <v>0</v>
      </c>
      <c r="J71" s="37">
        <f t="shared" si="4"/>
        <v>0</v>
      </c>
      <c r="K71" s="37">
        <f>K72</f>
        <v>2818</v>
      </c>
    </row>
    <row r="72" spans="1:11" s="5" customFormat="1" ht="15">
      <c r="A72" s="57" t="s">
        <v>21</v>
      </c>
      <c r="B72" s="14" t="s">
        <v>28</v>
      </c>
      <c r="C72" s="15" t="s">
        <v>22</v>
      </c>
      <c r="D72" s="15" t="s">
        <v>23</v>
      </c>
      <c r="E72" s="15" t="s">
        <v>24</v>
      </c>
      <c r="F72" s="15" t="s">
        <v>16</v>
      </c>
      <c r="G72" s="14" t="s">
        <v>9</v>
      </c>
      <c r="H72" s="37">
        <v>0</v>
      </c>
      <c r="I72" s="37">
        <v>0</v>
      </c>
      <c r="J72" s="37">
        <f t="shared" si="4"/>
        <v>0</v>
      </c>
      <c r="K72" s="37">
        <v>2818</v>
      </c>
    </row>
    <row r="73" spans="1:11" s="5" customFormat="1" ht="15">
      <c r="A73" s="57" t="s">
        <v>33</v>
      </c>
      <c r="B73" s="14" t="s">
        <v>28</v>
      </c>
      <c r="C73" s="15" t="s">
        <v>22</v>
      </c>
      <c r="D73" s="15" t="s">
        <v>23</v>
      </c>
      <c r="E73" s="14" t="s">
        <v>34</v>
      </c>
      <c r="F73" s="20"/>
      <c r="G73" s="20"/>
      <c r="H73" s="37">
        <v>378686.2</v>
      </c>
      <c r="I73" s="37">
        <v>0</v>
      </c>
      <c r="J73" s="37">
        <f t="shared" si="4"/>
        <v>378686.2</v>
      </c>
      <c r="K73" s="37">
        <f>K84+K74</f>
        <v>90287.6</v>
      </c>
    </row>
    <row r="74" spans="1:11" s="5" customFormat="1" ht="15">
      <c r="A74" s="57" t="s">
        <v>57</v>
      </c>
      <c r="B74" s="14" t="s">
        <v>28</v>
      </c>
      <c r="C74" s="15" t="s">
        <v>22</v>
      </c>
      <c r="D74" s="15" t="s">
        <v>23</v>
      </c>
      <c r="E74" s="14" t="s">
        <v>58</v>
      </c>
      <c r="F74" s="13"/>
      <c r="G74" s="14"/>
      <c r="H74" s="37">
        <v>166599.5</v>
      </c>
      <c r="I74" s="37">
        <v>0</v>
      </c>
      <c r="J74" s="37">
        <f t="shared" si="4"/>
        <v>166599.5</v>
      </c>
      <c r="K74" s="37">
        <v>0</v>
      </c>
    </row>
    <row r="75" spans="1:11" s="5" customFormat="1" ht="30">
      <c r="A75" s="57" t="s">
        <v>59</v>
      </c>
      <c r="B75" s="14" t="s">
        <v>28</v>
      </c>
      <c r="C75" s="15" t="s">
        <v>22</v>
      </c>
      <c r="D75" s="15" t="s">
        <v>23</v>
      </c>
      <c r="E75" s="14" t="s">
        <v>60</v>
      </c>
      <c r="F75" s="13"/>
      <c r="G75" s="14"/>
      <c r="H75" s="37">
        <v>166599.5</v>
      </c>
      <c r="I75" s="37">
        <v>0</v>
      </c>
      <c r="J75" s="37">
        <f t="shared" si="4"/>
        <v>166599.5</v>
      </c>
      <c r="K75" s="37">
        <v>0</v>
      </c>
    </row>
    <row r="76" spans="1:11" s="5" customFormat="1" ht="30">
      <c r="A76" s="57" t="s">
        <v>20</v>
      </c>
      <c r="B76" s="14" t="s">
        <v>28</v>
      </c>
      <c r="C76" s="15" t="s">
        <v>22</v>
      </c>
      <c r="D76" s="15" t="s">
        <v>23</v>
      </c>
      <c r="E76" s="14" t="s">
        <v>60</v>
      </c>
      <c r="F76" s="13" t="s">
        <v>12</v>
      </c>
      <c r="G76" s="14"/>
      <c r="H76" s="37">
        <v>166599.5</v>
      </c>
      <c r="I76" s="37">
        <v>0</v>
      </c>
      <c r="J76" s="37">
        <f t="shared" si="4"/>
        <v>166599.5</v>
      </c>
      <c r="K76" s="37">
        <v>0</v>
      </c>
    </row>
    <row r="77" spans="1:11" s="5" customFormat="1" ht="15">
      <c r="A77" s="57" t="s">
        <v>13</v>
      </c>
      <c r="B77" s="14" t="s">
        <v>28</v>
      </c>
      <c r="C77" s="15" t="s">
        <v>22</v>
      </c>
      <c r="D77" s="15" t="s">
        <v>23</v>
      </c>
      <c r="E77" s="14" t="s">
        <v>60</v>
      </c>
      <c r="F77" s="13" t="s">
        <v>14</v>
      </c>
      <c r="G77" s="14"/>
      <c r="H77" s="37">
        <v>166599.5</v>
      </c>
      <c r="I77" s="37">
        <v>0</v>
      </c>
      <c r="J77" s="37">
        <f t="shared" si="4"/>
        <v>166599.5</v>
      </c>
      <c r="K77" s="37">
        <v>0</v>
      </c>
    </row>
    <row r="78" spans="1:11" s="5" customFormat="1" ht="30">
      <c r="A78" s="57" t="s">
        <v>15</v>
      </c>
      <c r="B78" s="14" t="s">
        <v>28</v>
      </c>
      <c r="C78" s="15" t="s">
        <v>22</v>
      </c>
      <c r="D78" s="15" t="s">
        <v>23</v>
      </c>
      <c r="E78" s="14" t="s">
        <v>60</v>
      </c>
      <c r="F78" s="13" t="s">
        <v>16</v>
      </c>
      <c r="G78" s="14"/>
      <c r="H78" s="37">
        <v>166599.5</v>
      </c>
      <c r="I78" s="37">
        <v>0</v>
      </c>
      <c r="J78" s="37">
        <f t="shared" si="4"/>
        <v>166599.5</v>
      </c>
      <c r="K78" s="37">
        <f>K79+K80</f>
        <v>0</v>
      </c>
    </row>
    <row r="79" spans="1:11" s="5" customFormat="1" ht="15">
      <c r="A79" s="57" t="s">
        <v>21</v>
      </c>
      <c r="B79" s="14" t="s">
        <v>28</v>
      </c>
      <c r="C79" s="15" t="s">
        <v>22</v>
      </c>
      <c r="D79" s="15" t="s">
        <v>23</v>
      </c>
      <c r="E79" s="14" t="s">
        <v>60</v>
      </c>
      <c r="F79" s="13" t="s">
        <v>16</v>
      </c>
      <c r="G79" s="14" t="s">
        <v>9</v>
      </c>
      <c r="H79" s="37">
        <f>H82</f>
        <v>0</v>
      </c>
      <c r="I79" s="37">
        <f>I82</f>
        <v>0</v>
      </c>
      <c r="J79" s="37">
        <f t="shared" si="4"/>
        <v>0</v>
      </c>
      <c r="K79" s="37">
        <v>0</v>
      </c>
    </row>
    <row r="80" spans="1:11" s="5" customFormat="1" ht="15">
      <c r="A80" s="57" t="s">
        <v>55</v>
      </c>
      <c r="B80" s="14" t="s">
        <v>28</v>
      </c>
      <c r="C80" s="15" t="s">
        <v>22</v>
      </c>
      <c r="D80" s="15" t="s">
        <v>23</v>
      </c>
      <c r="E80" s="14" t="s">
        <v>60</v>
      </c>
      <c r="F80" s="13" t="s">
        <v>16</v>
      </c>
      <c r="G80" s="14" t="s">
        <v>56</v>
      </c>
      <c r="H80" s="37">
        <f>H83</f>
        <v>166599.5</v>
      </c>
      <c r="I80" s="37">
        <f>I83</f>
        <v>0</v>
      </c>
      <c r="J80" s="37">
        <f t="shared" si="4"/>
        <v>166599.5</v>
      </c>
      <c r="K80" s="37">
        <v>0</v>
      </c>
    </row>
    <row r="81" spans="1:11" s="5" customFormat="1" ht="15">
      <c r="A81" s="16" t="s">
        <v>61</v>
      </c>
      <c r="B81" s="14" t="s">
        <v>28</v>
      </c>
      <c r="C81" s="15" t="s">
        <v>22</v>
      </c>
      <c r="D81" s="15" t="s">
        <v>23</v>
      </c>
      <c r="E81" s="14" t="s">
        <v>60</v>
      </c>
      <c r="F81" s="13" t="s">
        <v>16</v>
      </c>
      <c r="G81" s="14"/>
      <c r="H81" s="37">
        <v>166599.5</v>
      </c>
      <c r="I81" s="37">
        <v>0</v>
      </c>
      <c r="J81" s="37">
        <f t="shared" si="4"/>
        <v>166599.5</v>
      </c>
      <c r="K81" s="37">
        <f>K82+K83</f>
        <v>0</v>
      </c>
    </row>
    <row r="82" spans="1:11" s="5" customFormat="1" ht="15">
      <c r="A82" s="57" t="s">
        <v>21</v>
      </c>
      <c r="B82" s="14" t="s">
        <v>28</v>
      </c>
      <c r="C82" s="15" t="s">
        <v>22</v>
      </c>
      <c r="D82" s="15" t="s">
        <v>23</v>
      </c>
      <c r="E82" s="14" t="s">
        <v>60</v>
      </c>
      <c r="F82" s="13" t="s">
        <v>16</v>
      </c>
      <c r="G82" s="14" t="s">
        <v>9</v>
      </c>
      <c r="H82" s="37">
        <v>0</v>
      </c>
      <c r="I82" s="37">
        <v>0</v>
      </c>
      <c r="J82" s="37">
        <f t="shared" si="4"/>
        <v>0</v>
      </c>
      <c r="K82" s="37">
        <v>0</v>
      </c>
    </row>
    <row r="83" spans="1:11" s="5" customFormat="1" ht="15">
      <c r="A83" s="57" t="s">
        <v>55</v>
      </c>
      <c r="B83" s="14" t="s">
        <v>28</v>
      </c>
      <c r="C83" s="15" t="s">
        <v>22</v>
      </c>
      <c r="D83" s="15" t="s">
        <v>23</v>
      </c>
      <c r="E83" s="14" t="s">
        <v>60</v>
      </c>
      <c r="F83" s="13" t="s">
        <v>16</v>
      </c>
      <c r="G83" s="14" t="s">
        <v>56</v>
      </c>
      <c r="H83" s="37">
        <v>166599.5</v>
      </c>
      <c r="I83" s="37">
        <v>0</v>
      </c>
      <c r="J83" s="37">
        <f t="shared" si="4"/>
        <v>166599.5</v>
      </c>
      <c r="K83" s="37">
        <v>0</v>
      </c>
    </row>
    <row r="84" spans="1:11" s="5" customFormat="1" ht="15">
      <c r="A84" s="57" t="s">
        <v>35</v>
      </c>
      <c r="B84" s="14" t="s">
        <v>28</v>
      </c>
      <c r="C84" s="15" t="s">
        <v>22</v>
      </c>
      <c r="D84" s="15" t="s">
        <v>23</v>
      </c>
      <c r="E84" s="14" t="s">
        <v>36</v>
      </c>
      <c r="F84" s="20"/>
      <c r="G84" s="20"/>
      <c r="H84" s="37">
        <f t="shared" ref="H84:K87" si="5">H85</f>
        <v>149378</v>
      </c>
      <c r="I84" s="37">
        <f t="shared" si="5"/>
        <v>0</v>
      </c>
      <c r="J84" s="37">
        <f t="shared" si="5"/>
        <v>149378</v>
      </c>
      <c r="K84" s="37">
        <f t="shared" si="5"/>
        <v>90287.6</v>
      </c>
    </row>
    <row r="85" spans="1:11" s="5" customFormat="1" ht="30">
      <c r="A85" s="57" t="s">
        <v>37</v>
      </c>
      <c r="B85" s="14" t="s">
        <v>28</v>
      </c>
      <c r="C85" s="15" t="s">
        <v>22</v>
      </c>
      <c r="D85" s="15" t="s">
        <v>23</v>
      </c>
      <c r="E85" s="14" t="s">
        <v>38</v>
      </c>
      <c r="F85" s="15"/>
      <c r="G85" s="14"/>
      <c r="H85" s="37">
        <f t="shared" si="5"/>
        <v>149378</v>
      </c>
      <c r="I85" s="37">
        <f t="shared" si="5"/>
        <v>0</v>
      </c>
      <c r="J85" s="37">
        <f t="shared" si="5"/>
        <v>149378</v>
      </c>
      <c r="K85" s="37">
        <f t="shared" si="5"/>
        <v>90287.6</v>
      </c>
    </row>
    <row r="86" spans="1:11" s="5" customFormat="1" ht="30">
      <c r="A86" s="57" t="s">
        <v>20</v>
      </c>
      <c r="B86" s="14" t="s">
        <v>28</v>
      </c>
      <c r="C86" s="15" t="s">
        <v>22</v>
      </c>
      <c r="D86" s="15" t="s">
        <v>23</v>
      </c>
      <c r="E86" s="15" t="s">
        <v>38</v>
      </c>
      <c r="F86" s="14" t="s">
        <v>12</v>
      </c>
      <c r="G86" s="15"/>
      <c r="H86" s="37">
        <f t="shared" si="5"/>
        <v>149378</v>
      </c>
      <c r="I86" s="37">
        <f t="shared" si="5"/>
        <v>0</v>
      </c>
      <c r="J86" s="37">
        <f t="shared" si="5"/>
        <v>149378</v>
      </c>
      <c r="K86" s="37">
        <f t="shared" si="5"/>
        <v>90287.6</v>
      </c>
    </row>
    <row r="87" spans="1:11" s="5" customFormat="1" ht="15">
      <c r="A87" s="57" t="s">
        <v>13</v>
      </c>
      <c r="B87" s="14" t="s">
        <v>28</v>
      </c>
      <c r="C87" s="15" t="s">
        <v>22</v>
      </c>
      <c r="D87" s="15" t="s">
        <v>23</v>
      </c>
      <c r="E87" s="15" t="s">
        <v>38</v>
      </c>
      <c r="F87" s="14" t="s">
        <v>14</v>
      </c>
      <c r="G87" s="15"/>
      <c r="H87" s="37">
        <f>H88</f>
        <v>149378</v>
      </c>
      <c r="I87" s="37">
        <f>I88</f>
        <v>0</v>
      </c>
      <c r="J87" s="37">
        <f t="shared" si="5"/>
        <v>149378</v>
      </c>
      <c r="K87" s="37">
        <f t="shared" si="5"/>
        <v>90287.6</v>
      </c>
    </row>
    <row r="88" spans="1:11" s="5" customFormat="1" ht="30">
      <c r="A88" s="57" t="s">
        <v>15</v>
      </c>
      <c r="B88" s="14" t="s">
        <v>28</v>
      </c>
      <c r="C88" s="15" t="s">
        <v>22</v>
      </c>
      <c r="D88" s="15" t="s">
        <v>23</v>
      </c>
      <c r="E88" s="15" t="s">
        <v>38</v>
      </c>
      <c r="F88" s="14" t="s">
        <v>16</v>
      </c>
      <c r="G88" s="15"/>
      <c r="H88" s="37">
        <f>H89+H90</f>
        <v>149378</v>
      </c>
      <c r="I88" s="37">
        <f>I89+I90</f>
        <v>0</v>
      </c>
      <c r="J88" s="37">
        <f>J89+J90</f>
        <v>149378</v>
      </c>
      <c r="K88" s="37">
        <f>K89+K90</f>
        <v>90287.6</v>
      </c>
    </row>
    <row r="89" spans="1:11" s="5" customFormat="1" ht="15">
      <c r="A89" s="57" t="s">
        <v>21</v>
      </c>
      <c r="B89" s="14" t="s">
        <v>28</v>
      </c>
      <c r="C89" s="15" t="s">
        <v>22</v>
      </c>
      <c r="D89" s="15" t="s">
        <v>23</v>
      </c>
      <c r="E89" s="15" t="s">
        <v>38</v>
      </c>
      <c r="F89" s="15" t="s">
        <v>16</v>
      </c>
      <c r="G89" s="14" t="s">
        <v>9</v>
      </c>
      <c r="H89" s="37">
        <f t="shared" ref="H89:K90" si="6">H92+H95</f>
        <v>6638.81</v>
      </c>
      <c r="I89" s="37">
        <f t="shared" si="6"/>
        <v>0</v>
      </c>
      <c r="J89" s="37">
        <f t="shared" si="6"/>
        <v>6638.81</v>
      </c>
      <c r="K89" s="37">
        <f t="shared" si="6"/>
        <v>4514</v>
      </c>
    </row>
    <row r="90" spans="1:11" s="5" customFormat="1" ht="15">
      <c r="A90" s="57" t="s">
        <v>55</v>
      </c>
      <c r="B90" s="14" t="s">
        <v>28</v>
      </c>
      <c r="C90" s="15" t="s">
        <v>22</v>
      </c>
      <c r="D90" s="15" t="s">
        <v>23</v>
      </c>
      <c r="E90" s="15" t="s">
        <v>38</v>
      </c>
      <c r="F90" s="15" t="s">
        <v>16</v>
      </c>
      <c r="G90" s="14" t="s">
        <v>56</v>
      </c>
      <c r="H90" s="37">
        <f t="shared" si="6"/>
        <v>142739.19</v>
      </c>
      <c r="I90" s="37">
        <f t="shared" si="6"/>
        <v>0</v>
      </c>
      <c r="J90" s="37">
        <f t="shared" si="6"/>
        <v>142739.19</v>
      </c>
      <c r="K90" s="37">
        <f t="shared" si="6"/>
        <v>85773.6</v>
      </c>
    </row>
    <row r="91" spans="1:11" s="5" customFormat="1" ht="30">
      <c r="A91" s="16" t="s">
        <v>50</v>
      </c>
      <c r="B91" s="14" t="s">
        <v>28</v>
      </c>
      <c r="C91" s="15" t="s">
        <v>22</v>
      </c>
      <c r="D91" s="15" t="s">
        <v>23</v>
      </c>
      <c r="E91" s="15" t="s">
        <v>38</v>
      </c>
      <c r="F91" s="14" t="s">
        <v>16</v>
      </c>
      <c r="G91" s="15"/>
      <c r="H91" s="37">
        <f>H92+H93</f>
        <v>0</v>
      </c>
      <c r="I91" s="37">
        <f>I92+I93</f>
        <v>0</v>
      </c>
      <c r="J91" s="37">
        <f>J92+J93</f>
        <v>0</v>
      </c>
      <c r="K91" s="37">
        <f>K92+K93</f>
        <v>90287.6</v>
      </c>
    </row>
    <row r="92" spans="1:11" s="5" customFormat="1" ht="15">
      <c r="A92" s="57" t="s">
        <v>21</v>
      </c>
      <c r="B92" s="14" t="s">
        <v>28</v>
      </c>
      <c r="C92" s="15" t="s">
        <v>22</v>
      </c>
      <c r="D92" s="15" t="s">
        <v>23</v>
      </c>
      <c r="E92" s="15" t="s">
        <v>38</v>
      </c>
      <c r="F92" s="15" t="s">
        <v>16</v>
      </c>
      <c r="G92" s="14" t="s">
        <v>9</v>
      </c>
      <c r="H92" s="37">
        <v>0</v>
      </c>
      <c r="I92" s="37">
        <v>0</v>
      </c>
      <c r="J92" s="37">
        <f>H92+I92</f>
        <v>0</v>
      </c>
      <c r="K92" s="37">
        <v>4514</v>
      </c>
    </row>
    <row r="93" spans="1:11" s="5" customFormat="1" ht="15">
      <c r="A93" s="57" t="s">
        <v>55</v>
      </c>
      <c r="B93" s="14" t="s">
        <v>28</v>
      </c>
      <c r="C93" s="15" t="s">
        <v>22</v>
      </c>
      <c r="D93" s="15" t="s">
        <v>23</v>
      </c>
      <c r="E93" s="15" t="s">
        <v>38</v>
      </c>
      <c r="F93" s="15" t="s">
        <v>16</v>
      </c>
      <c r="G93" s="14" t="s">
        <v>56</v>
      </c>
      <c r="H93" s="37">
        <v>0</v>
      </c>
      <c r="I93" s="37">
        <v>0</v>
      </c>
      <c r="J93" s="37">
        <f>H93+I93</f>
        <v>0</v>
      </c>
      <c r="K93" s="37">
        <v>85773.6</v>
      </c>
    </row>
    <row r="94" spans="1:11" s="5" customFormat="1" ht="30">
      <c r="A94" s="16" t="s">
        <v>63</v>
      </c>
      <c r="B94" s="14" t="s">
        <v>28</v>
      </c>
      <c r="C94" s="15" t="s">
        <v>22</v>
      </c>
      <c r="D94" s="15" t="s">
        <v>23</v>
      </c>
      <c r="E94" s="15" t="s">
        <v>38</v>
      </c>
      <c r="F94" s="14" t="s">
        <v>16</v>
      </c>
      <c r="G94" s="15"/>
      <c r="H94" s="37">
        <f>H95+H96</f>
        <v>149378</v>
      </c>
      <c r="I94" s="37">
        <f>I95+I96</f>
        <v>0</v>
      </c>
      <c r="J94" s="37">
        <f>J95+J96</f>
        <v>149378</v>
      </c>
      <c r="K94" s="37">
        <f>K95+K96</f>
        <v>0</v>
      </c>
    </row>
    <row r="95" spans="1:11" s="5" customFormat="1" ht="15">
      <c r="A95" s="57" t="s">
        <v>21</v>
      </c>
      <c r="B95" s="14" t="s">
        <v>28</v>
      </c>
      <c r="C95" s="15" t="s">
        <v>22</v>
      </c>
      <c r="D95" s="15" t="s">
        <v>23</v>
      </c>
      <c r="E95" s="15" t="s">
        <v>38</v>
      </c>
      <c r="F95" s="15" t="s">
        <v>16</v>
      </c>
      <c r="G95" s="14" t="s">
        <v>9</v>
      </c>
      <c r="H95" s="37">
        <v>6638.81</v>
      </c>
      <c r="I95" s="37">
        <v>0</v>
      </c>
      <c r="J95" s="37">
        <f>H95+I95</f>
        <v>6638.81</v>
      </c>
      <c r="K95" s="37">
        <v>0</v>
      </c>
    </row>
    <row r="96" spans="1:11" s="5" customFormat="1" ht="15">
      <c r="A96" s="57" t="s">
        <v>55</v>
      </c>
      <c r="B96" s="14" t="s">
        <v>28</v>
      </c>
      <c r="C96" s="15" t="s">
        <v>22</v>
      </c>
      <c r="D96" s="15" t="s">
        <v>23</v>
      </c>
      <c r="E96" s="15" t="s">
        <v>38</v>
      </c>
      <c r="F96" s="15" t="s">
        <v>16</v>
      </c>
      <c r="G96" s="14" t="s">
        <v>56</v>
      </c>
      <c r="H96" s="37">
        <v>142739.19</v>
      </c>
      <c r="I96" s="37"/>
      <c r="J96" s="37">
        <f t="shared" ref="J96:J118" si="7">H96+I96</f>
        <v>142739.19</v>
      </c>
      <c r="K96" s="37">
        <v>0</v>
      </c>
    </row>
    <row r="97" spans="1:11" s="5" customFormat="1" ht="15.75">
      <c r="A97" s="54" t="s">
        <v>67</v>
      </c>
      <c r="B97" s="17" t="s">
        <v>28</v>
      </c>
      <c r="C97" s="18" t="s">
        <v>18</v>
      </c>
      <c r="D97" s="18" t="s">
        <v>29</v>
      </c>
      <c r="E97" s="17"/>
      <c r="F97" s="18"/>
      <c r="G97" s="17"/>
      <c r="H97" s="34">
        <v>6061</v>
      </c>
      <c r="I97" s="34">
        <v>0</v>
      </c>
      <c r="J97" s="34">
        <f t="shared" si="7"/>
        <v>6061</v>
      </c>
      <c r="K97" s="34">
        <f>K98</f>
        <v>6524</v>
      </c>
    </row>
    <row r="98" spans="1:11" s="7" customFormat="1" ht="30">
      <c r="A98" s="57" t="s">
        <v>20</v>
      </c>
      <c r="B98" s="14" t="s">
        <v>28</v>
      </c>
      <c r="C98" s="15" t="s">
        <v>18</v>
      </c>
      <c r="D98" s="15" t="s">
        <v>29</v>
      </c>
      <c r="E98" s="15" t="s">
        <v>24</v>
      </c>
      <c r="F98" s="14" t="s">
        <v>12</v>
      </c>
      <c r="G98" s="15"/>
      <c r="H98" s="37">
        <v>6061</v>
      </c>
      <c r="I98" s="37">
        <v>0</v>
      </c>
      <c r="J98" s="37">
        <f t="shared" si="7"/>
        <v>6061</v>
      </c>
      <c r="K98" s="37">
        <f>K99</f>
        <v>6524</v>
      </c>
    </row>
    <row r="99" spans="1:11" s="7" customFormat="1" ht="15.75">
      <c r="A99" s="57" t="s">
        <v>13</v>
      </c>
      <c r="B99" s="14" t="s">
        <v>28</v>
      </c>
      <c r="C99" s="15" t="s">
        <v>18</v>
      </c>
      <c r="D99" s="15" t="s">
        <v>29</v>
      </c>
      <c r="E99" s="15" t="s">
        <v>24</v>
      </c>
      <c r="F99" s="14" t="s">
        <v>14</v>
      </c>
      <c r="G99" s="15"/>
      <c r="H99" s="37">
        <v>6061</v>
      </c>
      <c r="I99" s="37">
        <v>0</v>
      </c>
      <c r="J99" s="37">
        <f t="shared" si="7"/>
        <v>6061</v>
      </c>
      <c r="K99" s="37">
        <f>K100</f>
        <v>6524</v>
      </c>
    </row>
    <row r="100" spans="1:11" s="7" customFormat="1" ht="30">
      <c r="A100" s="57" t="s">
        <v>15</v>
      </c>
      <c r="B100" s="14" t="s">
        <v>28</v>
      </c>
      <c r="C100" s="15" t="s">
        <v>18</v>
      </c>
      <c r="D100" s="15" t="s">
        <v>29</v>
      </c>
      <c r="E100" s="15" t="s">
        <v>24</v>
      </c>
      <c r="F100" s="14" t="s">
        <v>16</v>
      </c>
      <c r="G100" s="15"/>
      <c r="H100" s="37">
        <v>6061</v>
      </c>
      <c r="I100" s="37">
        <v>0</v>
      </c>
      <c r="J100" s="37">
        <f t="shared" si="7"/>
        <v>6061</v>
      </c>
      <c r="K100" s="37">
        <f>K101</f>
        <v>6524</v>
      </c>
    </row>
    <row r="101" spans="1:11" s="7" customFormat="1" ht="15.75">
      <c r="A101" s="57" t="s">
        <v>21</v>
      </c>
      <c r="B101" s="14" t="s">
        <v>28</v>
      </c>
      <c r="C101" s="15" t="s">
        <v>18</v>
      </c>
      <c r="D101" s="15" t="s">
        <v>29</v>
      </c>
      <c r="E101" s="15" t="s">
        <v>24</v>
      </c>
      <c r="F101" s="15" t="s">
        <v>16</v>
      </c>
      <c r="G101" s="14" t="s">
        <v>9</v>
      </c>
      <c r="H101" s="37">
        <v>6061</v>
      </c>
      <c r="I101" s="37">
        <v>0</v>
      </c>
      <c r="J101" s="37">
        <f t="shared" si="7"/>
        <v>6061</v>
      </c>
      <c r="K101" s="37">
        <f>K103+K105</f>
        <v>6524</v>
      </c>
    </row>
    <row r="102" spans="1:11" s="7" customFormat="1" ht="30">
      <c r="A102" s="16" t="s">
        <v>51</v>
      </c>
      <c r="B102" s="14" t="s">
        <v>28</v>
      </c>
      <c r="C102" s="15" t="s">
        <v>18</v>
      </c>
      <c r="D102" s="15" t="s">
        <v>29</v>
      </c>
      <c r="E102" s="15" t="s">
        <v>24</v>
      </c>
      <c r="F102" s="14" t="s">
        <v>16</v>
      </c>
      <c r="G102" s="15"/>
      <c r="H102" s="37">
        <v>3030.5</v>
      </c>
      <c r="I102" s="37">
        <v>0</v>
      </c>
      <c r="J102" s="37">
        <f t="shared" si="7"/>
        <v>3030.5</v>
      </c>
      <c r="K102" s="37">
        <f>K103</f>
        <v>3262</v>
      </c>
    </row>
    <row r="103" spans="1:11" s="7" customFormat="1" ht="15.75">
      <c r="A103" s="57" t="s">
        <v>21</v>
      </c>
      <c r="B103" s="14" t="s">
        <v>28</v>
      </c>
      <c r="C103" s="15" t="s">
        <v>18</v>
      </c>
      <c r="D103" s="15" t="s">
        <v>29</v>
      </c>
      <c r="E103" s="15" t="s">
        <v>24</v>
      </c>
      <c r="F103" s="15" t="s">
        <v>16</v>
      </c>
      <c r="G103" s="14" t="s">
        <v>9</v>
      </c>
      <c r="H103" s="37">
        <v>3030.5</v>
      </c>
      <c r="I103" s="37">
        <v>0</v>
      </c>
      <c r="J103" s="37">
        <f t="shared" si="7"/>
        <v>3030.5</v>
      </c>
      <c r="K103" s="37">
        <v>3262</v>
      </c>
    </row>
    <row r="104" spans="1:11" s="7" customFormat="1" ht="30">
      <c r="A104" s="16" t="s">
        <v>52</v>
      </c>
      <c r="B104" s="14" t="s">
        <v>28</v>
      </c>
      <c r="C104" s="15" t="s">
        <v>18</v>
      </c>
      <c r="D104" s="15" t="s">
        <v>29</v>
      </c>
      <c r="E104" s="15" t="s">
        <v>24</v>
      </c>
      <c r="F104" s="14" t="s">
        <v>16</v>
      </c>
      <c r="G104" s="15"/>
      <c r="H104" s="37">
        <v>3030.5</v>
      </c>
      <c r="I104" s="37">
        <v>0</v>
      </c>
      <c r="J104" s="37">
        <f t="shared" si="7"/>
        <v>3030.5</v>
      </c>
      <c r="K104" s="37">
        <f>K105</f>
        <v>3262</v>
      </c>
    </row>
    <row r="105" spans="1:11" s="7" customFormat="1" ht="15.75">
      <c r="A105" s="57" t="s">
        <v>21</v>
      </c>
      <c r="B105" s="14" t="s">
        <v>28</v>
      </c>
      <c r="C105" s="15" t="s">
        <v>18</v>
      </c>
      <c r="D105" s="15" t="s">
        <v>29</v>
      </c>
      <c r="E105" s="15" t="s">
        <v>24</v>
      </c>
      <c r="F105" s="15" t="s">
        <v>16</v>
      </c>
      <c r="G105" s="14" t="s">
        <v>9</v>
      </c>
      <c r="H105" s="37">
        <v>3030.5</v>
      </c>
      <c r="I105" s="37">
        <v>0</v>
      </c>
      <c r="J105" s="37">
        <f t="shared" si="7"/>
        <v>3030.5</v>
      </c>
      <c r="K105" s="37">
        <v>3262</v>
      </c>
    </row>
    <row r="106" spans="1:11" s="7" customFormat="1" ht="15.75">
      <c r="A106" s="54" t="s">
        <v>66</v>
      </c>
      <c r="B106" s="17" t="s">
        <v>28</v>
      </c>
      <c r="C106" s="18" t="s">
        <v>18</v>
      </c>
      <c r="D106" s="18" t="s">
        <v>19</v>
      </c>
      <c r="E106" s="17"/>
      <c r="F106" s="19"/>
      <c r="G106" s="19"/>
      <c r="H106" s="34">
        <f>H109+H124</f>
        <v>158999.6</v>
      </c>
      <c r="I106" s="34">
        <f>I109+I124</f>
        <v>1254.8</v>
      </c>
      <c r="J106" s="34">
        <f>J109+J124</f>
        <v>160254.39999999999</v>
      </c>
      <c r="K106" s="34">
        <f>K109</f>
        <v>13990</v>
      </c>
    </row>
    <row r="107" spans="1:11" s="7" customFormat="1" ht="15.75">
      <c r="A107" s="71" t="s">
        <v>21</v>
      </c>
      <c r="B107" s="14" t="s">
        <v>28</v>
      </c>
      <c r="C107" s="15" t="s">
        <v>18</v>
      </c>
      <c r="D107" s="15" t="s">
        <v>19</v>
      </c>
      <c r="E107" s="14" t="s">
        <v>75</v>
      </c>
      <c r="F107" s="20"/>
      <c r="G107" s="14">
        <v>1</v>
      </c>
      <c r="H107" s="37">
        <f>H112+H127</f>
        <v>33521.9</v>
      </c>
      <c r="I107" s="37">
        <f>I112+I127</f>
        <v>1254.8</v>
      </c>
      <c r="J107" s="37">
        <f>J112+J127</f>
        <v>34776.700000000004</v>
      </c>
      <c r="K107" s="37">
        <f>K112+K127</f>
        <v>13990</v>
      </c>
    </row>
    <row r="108" spans="1:11" s="7" customFormat="1" ht="15.75">
      <c r="A108" s="56" t="s">
        <v>55</v>
      </c>
      <c r="B108" s="14" t="s">
        <v>28</v>
      </c>
      <c r="C108" s="15" t="s">
        <v>18</v>
      </c>
      <c r="D108" s="15" t="s">
        <v>19</v>
      </c>
      <c r="E108" s="14" t="s">
        <v>75</v>
      </c>
      <c r="F108" s="20"/>
      <c r="G108" s="14">
        <v>2</v>
      </c>
      <c r="H108" s="37">
        <f>H128</f>
        <v>125477.7</v>
      </c>
      <c r="I108" s="37">
        <f>I128</f>
        <v>0</v>
      </c>
      <c r="J108" s="37">
        <f>J128</f>
        <v>125477.7</v>
      </c>
      <c r="K108" s="37">
        <f>K128</f>
        <v>0</v>
      </c>
    </row>
    <row r="109" spans="1:11" s="7" customFormat="1" ht="30">
      <c r="A109" s="57" t="s">
        <v>20</v>
      </c>
      <c r="B109" s="14" t="s">
        <v>28</v>
      </c>
      <c r="C109" s="15" t="s">
        <v>18</v>
      </c>
      <c r="D109" s="15" t="s">
        <v>19</v>
      </c>
      <c r="E109" s="15" t="s">
        <v>24</v>
      </c>
      <c r="F109" s="14" t="s">
        <v>12</v>
      </c>
      <c r="G109" s="15"/>
      <c r="H109" s="37">
        <f>H110</f>
        <v>33521.9</v>
      </c>
      <c r="I109" s="37">
        <f>I110</f>
        <v>0</v>
      </c>
      <c r="J109" s="37">
        <f t="shared" si="7"/>
        <v>33521.9</v>
      </c>
      <c r="K109" s="37">
        <f t="shared" ref="K109:K119" si="8">K110</f>
        <v>13990</v>
      </c>
    </row>
    <row r="110" spans="1:11" s="7" customFormat="1" ht="15.75">
      <c r="A110" s="57" t="s">
        <v>13</v>
      </c>
      <c r="B110" s="14" t="s">
        <v>28</v>
      </c>
      <c r="C110" s="15" t="s">
        <v>18</v>
      </c>
      <c r="D110" s="15" t="s">
        <v>19</v>
      </c>
      <c r="E110" s="15" t="s">
        <v>24</v>
      </c>
      <c r="F110" s="14" t="s">
        <v>14</v>
      </c>
      <c r="G110" s="15"/>
      <c r="H110" s="37">
        <f>H111</f>
        <v>33521.9</v>
      </c>
      <c r="I110" s="37">
        <f>I111</f>
        <v>0</v>
      </c>
      <c r="J110" s="37">
        <f t="shared" si="7"/>
        <v>33521.9</v>
      </c>
      <c r="K110" s="37">
        <f t="shared" si="8"/>
        <v>13990</v>
      </c>
    </row>
    <row r="111" spans="1:11" s="7" customFormat="1" ht="30">
      <c r="A111" s="57" t="s">
        <v>15</v>
      </c>
      <c r="B111" s="14" t="s">
        <v>28</v>
      </c>
      <c r="C111" s="15" t="s">
        <v>18</v>
      </c>
      <c r="D111" s="15" t="s">
        <v>19</v>
      </c>
      <c r="E111" s="15" t="s">
        <v>24</v>
      </c>
      <c r="F111" s="14" t="s">
        <v>16</v>
      </c>
      <c r="G111" s="15"/>
      <c r="H111" s="37">
        <f>H112</f>
        <v>33521.9</v>
      </c>
      <c r="I111" s="37">
        <v>0</v>
      </c>
      <c r="J111" s="37">
        <f t="shared" si="7"/>
        <v>33521.9</v>
      </c>
      <c r="K111" s="37">
        <f t="shared" si="8"/>
        <v>13990</v>
      </c>
    </row>
    <row r="112" spans="1:11" s="7" customFormat="1" ht="15.75">
      <c r="A112" s="57" t="s">
        <v>21</v>
      </c>
      <c r="B112" s="14" t="s">
        <v>28</v>
      </c>
      <c r="C112" s="15" t="s">
        <v>18</v>
      </c>
      <c r="D112" s="15" t="s">
        <v>19</v>
      </c>
      <c r="E112" s="15" t="s">
        <v>24</v>
      </c>
      <c r="F112" s="15" t="s">
        <v>16</v>
      </c>
      <c r="G112" s="14" t="s">
        <v>9</v>
      </c>
      <c r="H112" s="37">
        <f>H114+H116+H117+H120</f>
        <v>33521.9</v>
      </c>
      <c r="I112" s="37">
        <f>I114+I116+I117+I120</f>
        <v>0</v>
      </c>
      <c r="J112" s="37">
        <f>J114+J116+J117+J120</f>
        <v>33521.9</v>
      </c>
      <c r="K112" s="37">
        <f>K117</f>
        <v>13990</v>
      </c>
    </row>
    <row r="113" spans="1:13" s="7" customFormat="1" ht="15.75">
      <c r="A113" s="16" t="s">
        <v>74</v>
      </c>
      <c r="B113" s="14" t="s">
        <v>28</v>
      </c>
      <c r="C113" s="15" t="s">
        <v>18</v>
      </c>
      <c r="D113" s="15" t="s">
        <v>19</v>
      </c>
      <c r="E113" s="15" t="s">
        <v>24</v>
      </c>
      <c r="F113" s="14" t="s">
        <v>16</v>
      </c>
      <c r="G113" s="14"/>
      <c r="H113" s="37">
        <f>H114</f>
        <v>6650</v>
      </c>
      <c r="I113" s="37">
        <f>I114</f>
        <v>0</v>
      </c>
      <c r="J113" s="37">
        <f>J114</f>
        <v>6650</v>
      </c>
      <c r="K113" s="37">
        <f>K114</f>
        <v>0</v>
      </c>
      <c r="M113" s="41">
        <f>H113+H115</f>
        <v>13300</v>
      </c>
    </row>
    <row r="114" spans="1:13" s="7" customFormat="1" ht="15.75">
      <c r="A114" s="57" t="s">
        <v>21</v>
      </c>
      <c r="B114" s="14" t="s">
        <v>28</v>
      </c>
      <c r="C114" s="15" t="s">
        <v>18</v>
      </c>
      <c r="D114" s="15" t="s">
        <v>19</v>
      </c>
      <c r="E114" s="15" t="s">
        <v>24</v>
      </c>
      <c r="F114" s="14" t="s">
        <v>16</v>
      </c>
      <c r="G114" s="14" t="s">
        <v>9</v>
      </c>
      <c r="H114" s="37">
        <v>6650</v>
      </c>
      <c r="I114" s="37">
        <v>0</v>
      </c>
      <c r="J114" s="37">
        <f t="shared" si="7"/>
        <v>6650</v>
      </c>
      <c r="K114" s="37">
        <v>0</v>
      </c>
    </row>
    <row r="115" spans="1:13" s="7" customFormat="1" ht="15.75">
      <c r="A115" s="16" t="s">
        <v>73</v>
      </c>
      <c r="B115" s="14" t="s">
        <v>28</v>
      </c>
      <c r="C115" s="15" t="s">
        <v>18</v>
      </c>
      <c r="D115" s="15" t="s">
        <v>19</v>
      </c>
      <c r="E115" s="15" t="s">
        <v>24</v>
      </c>
      <c r="F115" s="14" t="s">
        <v>16</v>
      </c>
      <c r="G115" s="14"/>
      <c r="H115" s="37">
        <f>H116</f>
        <v>6650</v>
      </c>
      <c r="I115" s="37">
        <f>I116</f>
        <v>0</v>
      </c>
      <c r="J115" s="37">
        <f>J116</f>
        <v>6650</v>
      </c>
      <c r="K115" s="37">
        <f>K116</f>
        <v>0</v>
      </c>
    </row>
    <row r="116" spans="1:13" s="7" customFormat="1" ht="15.75">
      <c r="A116" s="57" t="s">
        <v>21</v>
      </c>
      <c r="B116" s="14" t="s">
        <v>28</v>
      </c>
      <c r="C116" s="15" t="s">
        <v>18</v>
      </c>
      <c r="D116" s="15" t="s">
        <v>19</v>
      </c>
      <c r="E116" s="15" t="s">
        <v>24</v>
      </c>
      <c r="F116" s="14" t="s">
        <v>16</v>
      </c>
      <c r="G116" s="14" t="s">
        <v>9</v>
      </c>
      <c r="H116" s="37">
        <v>6650</v>
      </c>
      <c r="I116" s="37">
        <v>0</v>
      </c>
      <c r="J116" s="37">
        <f t="shared" si="7"/>
        <v>6650</v>
      </c>
      <c r="K116" s="37">
        <v>0</v>
      </c>
    </row>
    <row r="117" spans="1:13" s="7" customFormat="1" ht="30">
      <c r="A117" s="16" t="s">
        <v>53</v>
      </c>
      <c r="B117" s="14" t="s">
        <v>28</v>
      </c>
      <c r="C117" s="15" t="s">
        <v>18</v>
      </c>
      <c r="D117" s="15" t="s">
        <v>19</v>
      </c>
      <c r="E117" s="15" t="s">
        <v>24</v>
      </c>
      <c r="F117" s="14" t="s">
        <v>16</v>
      </c>
      <c r="G117" s="15"/>
      <c r="H117" s="37">
        <f>H118</f>
        <v>9416</v>
      </c>
      <c r="I117" s="37">
        <f>I118</f>
        <v>0</v>
      </c>
      <c r="J117" s="37">
        <f>J118</f>
        <v>9416</v>
      </c>
      <c r="K117" s="37">
        <f t="shared" si="8"/>
        <v>13990</v>
      </c>
    </row>
    <row r="118" spans="1:13" s="7" customFormat="1" ht="15.75">
      <c r="A118" s="57" t="s">
        <v>21</v>
      </c>
      <c r="B118" s="14" t="s">
        <v>28</v>
      </c>
      <c r="C118" s="15" t="s">
        <v>18</v>
      </c>
      <c r="D118" s="15" t="s">
        <v>19</v>
      </c>
      <c r="E118" s="15" t="s">
        <v>24</v>
      </c>
      <c r="F118" s="15" t="s">
        <v>16</v>
      </c>
      <c r="G118" s="14" t="s">
        <v>9</v>
      </c>
      <c r="H118" s="37">
        <v>9416</v>
      </c>
      <c r="I118" s="37">
        <v>0</v>
      </c>
      <c r="J118" s="37">
        <f t="shared" si="7"/>
        <v>9416</v>
      </c>
      <c r="K118" s="37">
        <v>13990</v>
      </c>
    </row>
    <row r="119" spans="1:13" s="7" customFormat="1" ht="30">
      <c r="A119" s="16" t="s">
        <v>90</v>
      </c>
      <c r="B119" s="14" t="s">
        <v>28</v>
      </c>
      <c r="C119" s="15" t="s">
        <v>18</v>
      </c>
      <c r="D119" s="15" t="s">
        <v>19</v>
      </c>
      <c r="E119" s="15" t="s">
        <v>24</v>
      </c>
      <c r="F119" s="14" t="s">
        <v>16</v>
      </c>
      <c r="G119" s="15"/>
      <c r="H119" s="37">
        <f>H120</f>
        <v>10805.9</v>
      </c>
      <c r="I119" s="37">
        <f>I120</f>
        <v>0</v>
      </c>
      <c r="J119" s="37">
        <f>J120</f>
        <v>10805.9</v>
      </c>
      <c r="K119" s="37">
        <f t="shared" si="8"/>
        <v>13990</v>
      </c>
    </row>
    <row r="120" spans="1:13" s="7" customFormat="1" ht="15.75">
      <c r="A120" s="57" t="s">
        <v>21</v>
      </c>
      <c r="B120" s="14" t="s">
        <v>28</v>
      </c>
      <c r="C120" s="15" t="s">
        <v>18</v>
      </c>
      <c r="D120" s="15" t="s">
        <v>19</v>
      </c>
      <c r="E120" s="15" t="s">
        <v>24</v>
      </c>
      <c r="F120" s="15" t="s">
        <v>16</v>
      </c>
      <c r="G120" s="14" t="s">
        <v>9</v>
      </c>
      <c r="H120" s="37">
        <v>10805.9</v>
      </c>
      <c r="I120" s="37">
        <v>0</v>
      </c>
      <c r="J120" s="37">
        <f>H120+I120</f>
        <v>10805.9</v>
      </c>
      <c r="K120" s="37">
        <v>13990</v>
      </c>
    </row>
    <row r="121" spans="1:13" s="7" customFormat="1" ht="15.75">
      <c r="A121" s="57" t="s">
        <v>84</v>
      </c>
      <c r="B121" s="14" t="s">
        <v>28</v>
      </c>
      <c r="C121" s="15" t="s">
        <v>18</v>
      </c>
      <c r="D121" s="15" t="s">
        <v>19</v>
      </c>
      <c r="E121" s="15" t="s">
        <v>85</v>
      </c>
      <c r="F121" s="15"/>
      <c r="G121" s="14"/>
      <c r="H121" s="37">
        <f t="shared" ref="H121:J125" si="9">H122</f>
        <v>125477.7</v>
      </c>
      <c r="I121" s="37">
        <f t="shared" si="9"/>
        <v>1254.8</v>
      </c>
      <c r="J121" s="37">
        <f t="shared" si="9"/>
        <v>126732.5</v>
      </c>
      <c r="K121" s="37">
        <v>0</v>
      </c>
    </row>
    <row r="122" spans="1:13" s="7" customFormat="1" ht="15.75">
      <c r="A122" s="57" t="s">
        <v>86</v>
      </c>
      <c r="B122" s="14" t="s">
        <v>28</v>
      </c>
      <c r="C122" s="15" t="s">
        <v>18</v>
      </c>
      <c r="D122" s="15" t="s">
        <v>19</v>
      </c>
      <c r="E122" s="15" t="s">
        <v>87</v>
      </c>
      <c r="F122" s="15"/>
      <c r="G122" s="14"/>
      <c r="H122" s="37">
        <f t="shared" si="9"/>
        <v>125477.7</v>
      </c>
      <c r="I122" s="37">
        <f t="shared" si="9"/>
        <v>1254.8</v>
      </c>
      <c r="J122" s="37">
        <f t="shared" si="9"/>
        <v>126732.5</v>
      </c>
      <c r="K122" s="37">
        <v>0</v>
      </c>
    </row>
    <row r="123" spans="1:13" s="7" customFormat="1" ht="15.75">
      <c r="A123" s="57" t="s">
        <v>88</v>
      </c>
      <c r="B123" s="14" t="s">
        <v>28</v>
      </c>
      <c r="C123" s="15" t="s">
        <v>18</v>
      </c>
      <c r="D123" s="15" t="s">
        <v>19</v>
      </c>
      <c r="E123" s="15" t="s">
        <v>89</v>
      </c>
      <c r="F123" s="15"/>
      <c r="G123" s="14"/>
      <c r="H123" s="37">
        <f t="shared" si="9"/>
        <v>125477.7</v>
      </c>
      <c r="I123" s="37">
        <f t="shared" si="9"/>
        <v>1254.8</v>
      </c>
      <c r="J123" s="37">
        <f t="shared" si="9"/>
        <v>126732.5</v>
      </c>
      <c r="K123" s="37">
        <v>0</v>
      </c>
    </row>
    <row r="124" spans="1:13" s="7" customFormat="1" ht="30">
      <c r="A124" s="57" t="s">
        <v>20</v>
      </c>
      <c r="B124" s="14" t="s">
        <v>28</v>
      </c>
      <c r="C124" s="15" t="s">
        <v>18</v>
      </c>
      <c r="D124" s="15" t="s">
        <v>19</v>
      </c>
      <c r="E124" s="15" t="s">
        <v>89</v>
      </c>
      <c r="F124" s="15" t="s">
        <v>12</v>
      </c>
      <c r="G124" s="14"/>
      <c r="H124" s="37">
        <f t="shared" si="9"/>
        <v>125477.7</v>
      </c>
      <c r="I124" s="37">
        <f t="shared" si="9"/>
        <v>1254.8</v>
      </c>
      <c r="J124" s="37">
        <f t="shared" si="9"/>
        <v>126732.5</v>
      </c>
      <c r="K124" s="37">
        <v>0</v>
      </c>
    </row>
    <row r="125" spans="1:13" s="7" customFormat="1" ht="15.75">
      <c r="A125" s="57" t="s">
        <v>13</v>
      </c>
      <c r="B125" s="14" t="s">
        <v>28</v>
      </c>
      <c r="C125" s="15" t="s">
        <v>18</v>
      </c>
      <c r="D125" s="15" t="s">
        <v>19</v>
      </c>
      <c r="E125" s="15" t="s">
        <v>89</v>
      </c>
      <c r="F125" s="15" t="s">
        <v>14</v>
      </c>
      <c r="G125" s="14"/>
      <c r="H125" s="37">
        <f>H126</f>
        <v>125477.7</v>
      </c>
      <c r="I125" s="37">
        <f t="shared" si="9"/>
        <v>1254.8</v>
      </c>
      <c r="J125" s="37">
        <f t="shared" si="9"/>
        <v>126732.5</v>
      </c>
      <c r="K125" s="37">
        <v>0</v>
      </c>
    </row>
    <row r="126" spans="1:13" s="7" customFormat="1" ht="30">
      <c r="A126" s="57" t="s">
        <v>15</v>
      </c>
      <c r="B126" s="14" t="s">
        <v>28</v>
      </c>
      <c r="C126" s="15" t="s">
        <v>18</v>
      </c>
      <c r="D126" s="15" t="s">
        <v>19</v>
      </c>
      <c r="E126" s="15" t="s">
        <v>89</v>
      </c>
      <c r="F126" s="15" t="s">
        <v>16</v>
      </c>
      <c r="G126" s="14"/>
      <c r="H126" s="37">
        <f>H127+H128</f>
        <v>125477.7</v>
      </c>
      <c r="I126" s="37">
        <f>I127+I128</f>
        <v>1254.8</v>
      </c>
      <c r="J126" s="37">
        <f>J127+J128</f>
        <v>126732.5</v>
      </c>
      <c r="K126" s="37">
        <v>0</v>
      </c>
    </row>
    <row r="127" spans="1:13" s="7" customFormat="1" ht="15.75">
      <c r="A127" s="57" t="s">
        <v>21</v>
      </c>
      <c r="B127" s="14" t="s">
        <v>28</v>
      </c>
      <c r="C127" s="15" t="s">
        <v>18</v>
      </c>
      <c r="D127" s="15" t="s">
        <v>19</v>
      </c>
      <c r="E127" s="15" t="s">
        <v>89</v>
      </c>
      <c r="F127" s="15" t="s">
        <v>16</v>
      </c>
      <c r="G127" s="14" t="s">
        <v>9</v>
      </c>
      <c r="H127" s="37">
        <f t="shared" ref="H127:J128" si="10">H130</f>
        <v>0</v>
      </c>
      <c r="I127" s="37">
        <f t="shared" si="10"/>
        <v>1254.8</v>
      </c>
      <c r="J127" s="37">
        <f t="shared" si="10"/>
        <v>1254.8</v>
      </c>
      <c r="K127" s="37">
        <v>0</v>
      </c>
    </row>
    <row r="128" spans="1:13" s="7" customFormat="1" ht="15.75">
      <c r="A128" s="57" t="s">
        <v>55</v>
      </c>
      <c r="B128" s="14" t="s">
        <v>28</v>
      </c>
      <c r="C128" s="15" t="s">
        <v>18</v>
      </c>
      <c r="D128" s="15" t="s">
        <v>19</v>
      </c>
      <c r="E128" s="15" t="s">
        <v>89</v>
      </c>
      <c r="F128" s="15" t="s">
        <v>16</v>
      </c>
      <c r="G128" s="14" t="s">
        <v>56</v>
      </c>
      <c r="H128" s="37">
        <f t="shared" si="10"/>
        <v>125477.7</v>
      </c>
      <c r="I128" s="37">
        <f t="shared" si="10"/>
        <v>0</v>
      </c>
      <c r="J128" s="37">
        <f t="shared" si="10"/>
        <v>125477.7</v>
      </c>
      <c r="K128" s="37">
        <v>0</v>
      </c>
    </row>
    <row r="129" spans="1:11" s="7" customFormat="1" ht="30">
      <c r="A129" s="16" t="s">
        <v>90</v>
      </c>
      <c r="B129" s="14" t="s">
        <v>28</v>
      </c>
      <c r="C129" s="15" t="s">
        <v>18</v>
      </c>
      <c r="D129" s="15" t="s">
        <v>19</v>
      </c>
      <c r="E129" s="15" t="s">
        <v>89</v>
      </c>
      <c r="F129" s="15" t="s">
        <v>16</v>
      </c>
      <c r="G129" s="14"/>
      <c r="H129" s="37">
        <f>H130+H131</f>
        <v>125477.7</v>
      </c>
      <c r="I129" s="37">
        <f>I130+I131</f>
        <v>1254.8</v>
      </c>
      <c r="J129" s="37">
        <f>J130+J131</f>
        <v>126732.5</v>
      </c>
      <c r="K129" s="37">
        <v>0</v>
      </c>
    </row>
    <row r="130" spans="1:11" s="7" customFormat="1" ht="15.75">
      <c r="A130" s="57" t="s">
        <v>21</v>
      </c>
      <c r="B130" s="14" t="s">
        <v>28</v>
      </c>
      <c r="C130" s="15" t="s">
        <v>18</v>
      </c>
      <c r="D130" s="15" t="s">
        <v>19</v>
      </c>
      <c r="E130" s="15" t="s">
        <v>89</v>
      </c>
      <c r="F130" s="15" t="s">
        <v>16</v>
      </c>
      <c r="G130" s="14" t="s">
        <v>9</v>
      </c>
      <c r="H130" s="37">
        <v>0</v>
      </c>
      <c r="I130" s="37">
        <v>1254.8</v>
      </c>
      <c r="J130" s="37">
        <f>H130+I130</f>
        <v>1254.8</v>
      </c>
      <c r="K130" s="37">
        <v>0</v>
      </c>
    </row>
    <row r="131" spans="1:11" s="5" customFormat="1" ht="16.149999999999999" customHeight="1">
      <c r="A131" s="57" t="s">
        <v>55</v>
      </c>
      <c r="B131" s="14" t="s">
        <v>28</v>
      </c>
      <c r="C131" s="15" t="s">
        <v>18</v>
      </c>
      <c r="D131" s="15" t="s">
        <v>19</v>
      </c>
      <c r="E131" s="15" t="s">
        <v>89</v>
      </c>
      <c r="F131" s="15" t="s">
        <v>16</v>
      </c>
      <c r="G131" s="14" t="s">
        <v>56</v>
      </c>
      <c r="H131" s="37">
        <v>125477.7</v>
      </c>
      <c r="I131" s="72">
        <v>0</v>
      </c>
      <c r="J131" s="72">
        <f>H131+I131</f>
        <v>125477.7</v>
      </c>
      <c r="K131" s="73">
        <v>0</v>
      </c>
    </row>
    <row r="132" spans="1:11" s="5" customFormat="1" ht="16.149999999999999" customHeight="1">
      <c r="A132" s="67"/>
      <c r="B132" s="68"/>
      <c r="C132" s="69"/>
      <c r="D132" s="69"/>
      <c r="E132" s="69"/>
      <c r="F132" s="69"/>
      <c r="G132" s="68"/>
      <c r="H132" s="70"/>
      <c r="I132" s="48"/>
      <c r="J132" s="48"/>
      <c r="K132" s="49"/>
    </row>
    <row r="133" spans="1:11" s="5" customFormat="1" ht="50.45" customHeight="1">
      <c r="A133" s="79" t="s">
        <v>78</v>
      </c>
      <c r="B133" s="79"/>
      <c r="C133" s="79"/>
      <c r="D133" s="79"/>
      <c r="E133" s="79"/>
      <c r="F133" s="79"/>
      <c r="G133" s="79"/>
      <c r="H133" s="79"/>
      <c r="I133" s="79"/>
      <c r="J133" s="79"/>
      <c r="K133" s="79"/>
    </row>
    <row r="136" spans="1:11" ht="54" customHeight="1">
      <c r="A136" s="62"/>
      <c r="B136" s="9"/>
      <c r="C136" s="9"/>
      <c r="D136" s="9"/>
      <c r="E136" s="9"/>
      <c r="F136" s="9"/>
      <c r="G136" s="9"/>
      <c r="H136" s="39"/>
      <c r="I136" s="39"/>
      <c r="J136" s="39"/>
      <c r="K136" s="39"/>
    </row>
  </sheetData>
  <autoFilter ref="A5:P118"/>
  <mergeCells count="4">
    <mergeCell ref="E1:K2"/>
    <mergeCell ref="A3:K3"/>
    <mergeCell ref="F4:K4"/>
    <mergeCell ref="A133:K133"/>
  </mergeCells>
  <phoneticPr fontId="1" type="noConversion"/>
  <pageMargins left="1.1811023622047245" right="0.39370078740157483" top="0.78740157480314965" bottom="0.78740157480314965" header="0" footer="0"/>
  <pageSetup paperSize="9" scale="40" fitToHeight="0" orientation="portrait" r:id="rId1"/>
  <headerFooter alignWithMargins="0">
    <oddFooter>&amp;C&amp;P</oddFooter>
  </headerFooter>
  <rowBreaks count="1" manualBreakCount="1">
    <brk id="6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Вед.свод</vt:lpstr>
      <vt:lpstr>Вед.свод на 01.12</vt:lpstr>
      <vt:lpstr>Вед.свод!Заголовки_для_печати</vt:lpstr>
      <vt:lpstr>'Вед.свод на 01.12'!Заголовки_для_печати</vt:lpstr>
      <vt:lpstr>Вед.свод!Область_печати</vt:lpstr>
      <vt:lpstr>'Вед.свод на 01.12'!Область_печати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Admin</cp:lastModifiedBy>
  <cp:lastPrinted>2022-12-14T14:50:56Z</cp:lastPrinted>
  <dcterms:created xsi:type="dcterms:W3CDTF">2013-11-29T08:39:22Z</dcterms:created>
  <dcterms:modified xsi:type="dcterms:W3CDTF">2022-12-21T13:46:47Z</dcterms:modified>
</cp:coreProperties>
</file>