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18735" windowHeight="8130"/>
  </bookViews>
  <sheets>
    <sheet name="Дор фонд Пр 17 на 01.11" sheetId="2" r:id="rId1"/>
  </sheets>
  <definedNames>
    <definedName name="_xlnm._FilterDatabase" localSheetId="0" hidden="1">'Дор фонд Пр 17 на 01.11'!$A$4:$B$50</definedName>
    <definedName name="_xlnm.Print_Area" localSheetId="0">'Дор фонд Пр 17 на 01.11'!$A$1:$D$56</definedName>
  </definedNames>
  <calcPr calcId="114210"/>
</workbook>
</file>

<file path=xl/calcChain.xml><?xml version="1.0" encoding="utf-8"?>
<calcChain xmlns="http://schemas.openxmlformats.org/spreadsheetml/2006/main">
  <c r="D11" i="2"/>
  <c r="D10"/>
  <c r="D19"/>
  <c r="D20"/>
  <c r="D25"/>
  <c r="D26"/>
  <c r="D28"/>
  <c r="D29"/>
  <c r="D31"/>
  <c r="D32"/>
  <c r="D34"/>
  <c r="D35"/>
  <c r="D36"/>
  <c r="D37"/>
  <c r="D38"/>
  <c r="D40"/>
  <c r="D41"/>
  <c r="D43"/>
  <c r="D44"/>
  <c r="D45"/>
  <c r="D46"/>
  <c r="D47"/>
  <c r="D49"/>
  <c r="D50"/>
  <c r="D52"/>
  <c r="D53"/>
  <c r="D54"/>
  <c r="D7"/>
  <c r="B23"/>
  <c r="B14"/>
  <c r="B22"/>
  <c r="C45"/>
  <c r="B45"/>
  <c r="C53"/>
  <c r="C51"/>
  <c r="C48"/>
  <c r="C42"/>
  <c r="D42"/>
  <c r="C39"/>
  <c r="D39"/>
  <c r="C36"/>
  <c r="C33"/>
  <c r="D33"/>
  <c r="C30"/>
  <c r="D30"/>
  <c r="C27"/>
  <c r="D27"/>
  <c r="C24"/>
  <c r="D24"/>
  <c r="C23"/>
  <c r="D23"/>
  <c r="C22"/>
  <c r="D22"/>
  <c r="C18"/>
  <c r="D18"/>
  <c r="C17"/>
  <c r="D17"/>
  <c r="C16"/>
  <c r="D16"/>
  <c r="B18"/>
  <c r="B51"/>
  <c r="B33"/>
  <c r="B36"/>
  <c r="B39"/>
  <c r="B42"/>
  <c r="B16"/>
  <c r="B13"/>
  <c r="D51"/>
  <c r="B12"/>
  <c r="C14"/>
  <c r="C21"/>
  <c r="D21"/>
  <c r="C15"/>
  <c r="D15"/>
  <c r="C13"/>
  <c r="D13"/>
  <c r="D14"/>
  <c r="C8"/>
  <c r="C12"/>
  <c r="D12"/>
  <c r="B48"/>
  <c r="D48"/>
  <c r="B27"/>
  <c r="B30"/>
  <c r="B24"/>
  <c r="B17"/>
  <c r="B15"/>
  <c r="B21"/>
  <c r="B53"/>
  <c r="B8"/>
  <c r="D8"/>
</calcChain>
</file>

<file path=xl/sharedStrings.xml><?xml version="1.0" encoding="utf-8"?>
<sst xmlns="http://schemas.openxmlformats.org/spreadsheetml/2006/main" count="57" uniqueCount="31">
  <si>
    <t>тыс.рублей</t>
  </si>
  <si>
    <t>Наименование показателя</t>
  </si>
  <si>
    <t xml:space="preserve">Остаток средств Дорожного фонда  (средства вышестоящих бюджетов)
</t>
  </si>
  <si>
    <t>Всего доходы</t>
  </si>
  <si>
    <t>в том числе:</t>
  </si>
  <si>
    <t xml:space="preserve">Доходы от уплаты акцизов на нефтепродукты  </t>
  </si>
  <si>
    <t>Безвозмездные поступления из  вышестоящих бюджетов</t>
  </si>
  <si>
    <t>Всего расходы</t>
  </si>
  <si>
    <t>средства вышестоящих бюджетов</t>
  </si>
  <si>
    <t>средства городского бюджета</t>
  </si>
  <si>
    <t>Проектирование, строительство и реконструкция автомобильных дорог местного значения и искусственных сооружений на них</t>
  </si>
  <si>
    <t>Благоустройство дворовых территорий в рамках реализации МП "Формирование современной городской среды на территории города Орла на 2018-2024 годы"</t>
  </si>
  <si>
    <t>Ремонт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</si>
  <si>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</si>
  <si>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Ремонт, капитальный ремонт автомобильных дорог в рамках реализации регионального проекта "Программа комплексного развития объединенной дорожной сети Орловской области, а также Орловской городской агломерации на 2019-2024 годы" национального проекта "Безопасные и качественные автомобильные дороги"</t>
  </si>
  <si>
    <t>Устройство (монтаж) средств организации и регулирования дорожного движения на автомобильных дорогах города Орла</t>
  </si>
  <si>
    <t>Строительство, ремонт дорог и дворовых территорий  за счет средств Программы по выполнению наказов избирателей депутатам Орловского городского Совета народных депутатов</t>
  </si>
  <si>
    <t>Внедрение интеллектуальной системы управления транспортными потоками</t>
  </si>
  <si>
    <t>Прогнозируемое поступление доходов и распределение бюджетных ассигнований Дорожного фонда города Орла на 2022 год</t>
  </si>
  <si>
    <t xml:space="preserve">    Устройство новых, реконструкция, дооборудование существующих линий электроосвещения в пределах улично-дорожной сети</t>
  </si>
  <si>
    <t>Строительство, ремонт дорог и дворовых территорий в рамках Закона Орловской области от 26 января 2007 года №655-ОЗ "О наказах избирателей депутатам Орловского областного Совета народных депутатов"</t>
  </si>
  <si>
    <t xml:space="preserve">    Реконструкция "Красного моста" в городе Орле</t>
  </si>
  <si>
    <t>Ведомственная целевая программа "Муниципальная адресная инвестиционная программа"</t>
  </si>
  <si>
    <t>Муниципальная программа "Комплексное развитие улично-дорожной сети города Орла на 2020-2022 годы"</t>
  </si>
  <si>
    <t>Капитальный ремонт участков автомобильных дорог общего пользования местного значения в городе Орел</t>
  </si>
  <si>
    <t>Н.В. Зубцова</t>
  </si>
  <si>
    <t>Сумма</t>
  </si>
  <si>
    <t>Поправки</t>
  </si>
  <si>
    <t>Сумма с учетом поправок</t>
  </si>
  <si>
    <t>Начальник финансового управления администрации города Орла</t>
  </si>
  <si>
    <t xml:space="preserve">Приложение 17                                                                                         к решениею Орловского городского                                      Совета народных депутатов
№33/0495 - ГС от 25.11.2022 
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</si>
</sst>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&quot;$&quot;#,##0_);\(&quot;$&quot;#,##0\)"/>
  </numFmts>
  <fonts count="23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sz val="10"/>
      <name val="Arial Cyr"/>
      <charset val="204"/>
    </font>
    <font>
      <sz val="12"/>
      <color indexed="10"/>
      <name val="Calibri"/>
      <family val="2"/>
      <charset val="204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2"/>
      <name val="Calibri"/>
      <family val="2"/>
      <charset val="204"/>
    </font>
    <font>
      <i/>
      <sz val="10"/>
      <name val="Calibri"/>
      <family val="2"/>
      <charset val="204"/>
    </font>
    <font>
      <sz val="13"/>
      <name val="Times New Roman"/>
      <family val="1"/>
    </font>
    <font>
      <sz val="13"/>
      <name val="Arial"/>
      <family val="2"/>
      <charset val="204"/>
    </font>
    <font>
      <sz val="14"/>
      <name val="Times New Roman"/>
      <family val="1"/>
      <charset val="204"/>
    </font>
    <font>
      <sz val="10"/>
      <color rgb="FF000000"/>
      <name val="Arial"/>
      <family val="2"/>
    </font>
    <font>
      <b/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4">
    <xf numFmtId="0" fontId="0" fillId="0" borderId="0"/>
    <xf numFmtId="164" fontId="13" fillId="0" borderId="1">
      <alignment horizontal="right" vertical="center"/>
    </xf>
    <xf numFmtId="165" fontId="20" fillId="0" borderId="4">
      <alignment horizontal="right" vertical="center" shrinkToFit="1"/>
    </xf>
    <xf numFmtId="49" fontId="21" fillId="0" borderId="4">
      <alignment horizontal="center" vertical="center" wrapText="1"/>
    </xf>
    <xf numFmtId="49" fontId="14" fillId="0" borderId="1">
      <alignment horizontal="center" vertical="center" wrapText="1"/>
    </xf>
    <xf numFmtId="49" fontId="13" fillId="0" borderId="1">
      <alignment horizontal="left" vertical="center" wrapText="1"/>
    </xf>
    <xf numFmtId="0" fontId="14" fillId="0" borderId="0">
      <alignment wrapText="1"/>
    </xf>
    <xf numFmtId="0" fontId="22" fillId="0" borderId="4">
      <alignment horizontal="center" vertical="center" wrapText="1"/>
    </xf>
    <xf numFmtId="4" fontId="21" fillId="0" borderId="5">
      <alignment horizontal="right" vertical="center"/>
    </xf>
    <xf numFmtId="4" fontId="13" fillId="0" borderId="1">
      <alignment horizontal="right" vertical="center" shrinkToFit="1"/>
    </xf>
    <xf numFmtId="0" fontId="2" fillId="0" borderId="0"/>
    <xf numFmtId="0" fontId="2" fillId="0" borderId="0"/>
    <xf numFmtId="0" fontId="11" fillId="0" borderId="0"/>
    <xf numFmtId="0" fontId="1" fillId="0" borderId="0"/>
  </cellStyleXfs>
  <cellXfs count="46">
    <xf numFmtId="0" fontId="0" fillId="0" borderId="0" xfId="0"/>
    <xf numFmtId="0" fontId="18" fillId="2" borderId="0" xfId="0" applyFont="1" applyFill="1"/>
    <xf numFmtId="164" fontId="7" fillId="2" borderId="2" xfId="0" applyNumberFormat="1" applyFont="1" applyFill="1" applyBorder="1" applyAlignment="1">
      <alignment vertical="center" shrinkToFit="1"/>
    </xf>
    <xf numFmtId="3" fontId="6" fillId="2" borderId="0" xfId="0" applyNumberFormat="1" applyFont="1" applyFill="1" applyAlignment="1"/>
    <xf numFmtId="0" fontId="6" fillId="2" borderId="0" xfId="13" applyFont="1" applyFill="1" applyAlignment="1">
      <alignment vertical="top"/>
    </xf>
    <xf numFmtId="0" fontId="6" fillId="2" borderId="0" xfId="0" applyFont="1" applyFill="1" applyAlignment="1">
      <alignment vertical="center" wrapText="1"/>
    </xf>
    <xf numFmtId="0" fontId="3" fillId="2" borderId="0" xfId="10" applyFont="1" applyFill="1"/>
    <xf numFmtId="0" fontId="6" fillId="2" borderId="2" xfId="11" applyFont="1" applyFill="1" applyBorder="1" applyAlignment="1" applyProtection="1">
      <alignment horizontal="center" vertical="center" wrapText="1"/>
      <protection locked="0"/>
    </xf>
    <xf numFmtId="164" fontId="8" fillId="2" borderId="2" xfId="0" applyNumberFormat="1" applyFont="1" applyFill="1" applyBorder="1" applyAlignment="1">
      <alignment vertical="top" wrapText="1"/>
    </xf>
    <xf numFmtId="164" fontId="8" fillId="2" borderId="2" xfId="10" applyNumberFormat="1" applyFont="1" applyFill="1" applyBorder="1" applyAlignment="1" applyProtection="1">
      <alignment vertical="center" wrapText="1"/>
    </xf>
    <xf numFmtId="164" fontId="3" fillId="2" borderId="0" xfId="10" applyNumberFormat="1" applyFont="1" applyFill="1"/>
    <xf numFmtId="0" fontId="8" fillId="2" borderId="2" xfId="0" applyFont="1" applyFill="1" applyBorder="1" applyAlignment="1" applyProtection="1">
      <alignment horizontal="left" vertical="top" wrapText="1"/>
      <protection locked="0"/>
    </xf>
    <xf numFmtId="0" fontId="7" fillId="2" borderId="0" xfId="10" applyFont="1" applyFill="1"/>
    <xf numFmtId="0" fontId="9" fillId="2" borderId="2" xfId="0" applyFont="1" applyFill="1" applyBorder="1" applyAlignment="1" applyProtection="1">
      <alignment vertical="top" wrapText="1"/>
      <protection locked="0"/>
    </xf>
    <xf numFmtId="0" fontId="6" fillId="2" borderId="2" xfId="10" applyFont="1" applyFill="1" applyBorder="1"/>
    <xf numFmtId="0" fontId="6" fillId="2" borderId="0" xfId="10" applyFont="1" applyFill="1"/>
    <xf numFmtId="49" fontId="6" fillId="2" borderId="2" xfId="12" applyNumberFormat="1" applyFont="1" applyFill="1" applyBorder="1" applyAlignment="1" applyProtection="1">
      <alignment horizontal="justify" vertical="top" wrapText="1"/>
    </xf>
    <xf numFmtId="164" fontId="7" fillId="2" borderId="2" xfId="0" applyNumberFormat="1" applyFont="1" applyFill="1" applyBorder="1" applyAlignment="1">
      <alignment vertical="center"/>
    </xf>
    <xf numFmtId="2" fontId="6" fillId="2" borderId="2" xfId="12" applyNumberFormat="1" applyFont="1" applyFill="1" applyBorder="1" applyAlignment="1" applyProtection="1">
      <alignment horizontal="justify" vertical="top" wrapText="1"/>
    </xf>
    <xf numFmtId="164" fontId="8" fillId="2" borderId="2" xfId="10" applyNumberFormat="1" applyFont="1" applyFill="1" applyBorder="1" applyAlignment="1">
      <alignment vertical="center"/>
    </xf>
    <xf numFmtId="164" fontId="7" fillId="2" borderId="0" xfId="10" applyNumberFormat="1" applyFont="1" applyFill="1"/>
    <xf numFmtId="0" fontId="9" fillId="2" borderId="2" xfId="0" applyFont="1" applyFill="1" applyBorder="1" applyAlignment="1" applyProtection="1">
      <alignment horizontal="left" vertical="top" wrapText="1" indent="2"/>
      <protection locked="0"/>
    </xf>
    <xf numFmtId="164" fontId="10" fillId="2" borderId="0" xfId="10" applyNumberFormat="1" applyFont="1" applyFill="1"/>
    <xf numFmtId="0" fontId="10" fillId="2" borderId="0" xfId="10" applyFont="1" applyFill="1"/>
    <xf numFmtId="0" fontId="16" fillId="2" borderId="0" xfId="10" applyFont="1" applyFill="1"/>
    <xf numFmtId="0" fontId="15" fillId="2" borderId="0" xfId="10" applyFont="1" applyFill="1"/>
    <xf numFmtId="49" fontId="6" fillId="2" borderId="2" xfId="12" applyNumberFormat="1" applyFont="1" applyFill="1" applyBorder="1" applyAlignment="1" applyProtection="1">
      <alignment horizontal="left" vertical="top" wrapText="1" indent="1"/>
    </xf>
    <xf numFmtId="0" fontId="9" fillId="2" borderId="2" xfId="0" applyFont="1" applyFill="1" applyBorder="1" applyAlignment="1" applyProtection="1">
      <alignment horizontal="left" vertical="top" wrapText="1" indent="3"/>
      <protection locked="0"/>
    </xf>
    <xf numFmtId="4" fontId="6" fillId="2" borderId="2" xfId="12" applyNumberFormat="1" applyFont="1" applyFill="1" applyBorder="1" applyAlignment="1" applyProtection="1">
      <alignment horizontal="left" vertical="top" wrapText="1" indent="1"/>
    </xf>
    <xf numFmtId="0" fontId="6" fillId="2" borderId="2" xfId="10" applyFont="1" applyFill="1" applyBorder="1" applyAlignment="1">
      <alignment vertical="top" wrapText="1"/>
    </xf>
    <xf numFmtId="164" fontId="15" fillId="2" borderId="0" xfId="10" applyNumberFormat="1" applyFont="1" applyFill="1"/>
    <xf numFmtId="0" fontId="6" fillId="2" borderId="2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horizontal="left" vertical="top" wrapText="1" indent="2"/>
      <protection locked="0"/>
    </xf>
    <xf numFmtId="164" fontId="7" fillId="2" borderId="0" xfId="0" applyNumberFormat="1" applyFont="1" applyFill="1" applyBorder="1" applyAlignment="1">
      <alignment vertical="center" shrinkToFit="1"/>
    </xf>
    <xf numFmtId="0" fontId="17" fillId="2" borderId="0" xfId="0" applyFont="1" applyFill="1"/>
    <xf numFmtId="0" fontId="7" fillId="2" borderId="0" xfId="0" applyFont="1" applyFill="1" applyAlignment="1">
      <alignment horizontal="right"/>
    </xf>
    <xf numFmtId="164" fontId="12" fillId="2" borderId="0" xfId="10" applyNumberFormat="1" applyFont="1" applyFill="1"/>
    <xf numFmtId="0" fontId="12" fillId="2" borderId="0" xfId="10" applyFont="1" applyFill="1"/>
    <xf numFmtId="0" fontId="7" fillId="2" borderId="2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Alignment="1">
      <alignment horizontal="left" wrapText="1"/>
    </xf>
    <xf numFmtId="164" fontId="7" fillId="0" borderId="2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/>
    </xf>
    <xf numFmtId="0" fontId="4" fillId="2" borderId="0" xfId="10" applyFont="1" applyFill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right"/>
    </xf>
    <xf numFmtId="49" fontId="19" fillId="0" borderId="0" xfId="0" applyNumberFormat="1" applyFont="1" applyFill="1" applyAlignment="1">
      <alignment horizontal="right" wrapText="1"/>
    </xf>
  </cellXfs>
  <cellStyles count="14">
    <cellStyle name="st36" xfId="1"/>
    <cellStyle name="st38" xfId="2"/>
    <cellStyle name="xl22" xfId="3"/>
    <cellStyle name="xl25" xfId="4"/>
    <cellStyle name="xl28" xfId="5"/>
    <cellStyle name="xl30" xfId="6"/>
    <cellStyle name="xl36" xfId="7"/>
    <cellStyle name="xl42" xfId="8"/>
    <cellStyle name="xl45" xfId="9"/>
    <cellStyle name="Обычный" xfId="0" builtinId="0"/>
    <cellStyle name="Обычный 2" xfId="10"/>
    <cellStyle name="Обычный 2 10" xfId="11"/>
    <cellStyle name="Обычный_Доходы по новой классификации" xfId="12"/>
    <cellStyle name="Обычный_Приложения №№13,14,15 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view="pageBreakPreview" zoomScaleSheetLayoutView="100" workbookViewId="0">
      <selection activeCell="B1" sqref="B1:D2"/>
    </sheetView>
  </sheetViews>
  <sheetFormatPr defaultRowHeight="15.75"/>
  <cols>
    <col min="1" max="1" width="76.7109375" style="6" customWidth="1"/>
    <col min="2" max="2" width="16.140625" style="37" customWidth="1"/>
    <col min="3" max="3" width="16.140625" style="6" customWidth="1"/>
    <col min="4" max="4" width="17.85546875" style="6" customWidth="1"/>
    <col min="5" max="5" width="16.42578125" style="6" customWidth="1"/>
    <col min="6" max="6" width="16.28515625" style="6" customWidth="1"/>
    <col min="7" max="7" width="14.140625" style="6" customWidth="1"/>
    <col min="8" max="16384" width="9.140625" style="6"/>
  </cols>
  <sheetData>
    <row r="1" spans="1:7" s="4" customFormat="1" ht="21" customHeight="1">
      <c r="A1" s="3"/>
      <c r="B1" s="41" t="s">
        <v>30</v>
      </c>
      <c r="C1" s="42"/>
      <c r="D1" s="42"/>
    </row>
    <row r="2" spans="1:7" s="4" customFormat="1" ht="63" customHeight="1">
      <c r="A2" s="5"/>
      <c r="B2" s="42"/>
      <c r="C2" s="42"/>
      <c r="D2" s="42"/>
    </row>
    <row r="3" spans="1:7">
      <c r="B3" s="6"/>
    </row>
    <row r="4" spans="1:7" ht="46.5" customHeight="1">
      <c r="A4" s="43" t="s">
        <v>18</v>
      </c>
      <c r="B4" s="43"/>
      <c r="C4" s="43"/>
      <c r="D4" s="43"/>
    </row>
    <row r="5" spans="1:7" ht="22.5" customHeight="1">
      <c r="B5" s="44" t="s">
        <v>0</v>
      </c>
      <c r="C5" s="44"/>
      <c r="D5" s="44"/>
    </row>
    <row r="6" spans="1:7" ht="49.9" customHeight="1">
      <c r="A6" s="7" t="s">
        <v>1</v>
      </c>
      <c r="B6" s="7" t="s">
        <v>26</v>
      </c>
      <c r="C6" s="7" t="s">
        <v>27</v>
      </c>
      <c r="D6" s="7" t="s">
        <v>28</v>
      </c>
    </row>
    <row r="7" spans="1:7" ht="35.25" customHeight="1">
      <c r="A7" s="8" t="s">
        <v>2</v>
      </c>
      <c r="B7" s="9">
        <v>117551.27319000001</v>
      </c>
      <c r="C7" s="9">
        <v>0</v>
      </c>
      <c r="D7" s="9">
        <f>B7+C7</f>
        <v>117551.27319000001</v>
      </c>
      <c r="E7" s="10"/>
      <c r="F7" s="10"/>
      <c r="G7" s="10"/>
    </row>
    <row r="8" spans="1:7" s="12" customFormat="1" ht="16.5">
      <c r="A8" s="11" t="s">
        <v>3</v>
      </c>
      <c r="B8" s="9">
        <f>B12-B7</f>
        <v>2354498.9168099998</v>
      </c>
      <c r="C8" s="9">
        <f>C11+C14</f>
        <v>-7077.7</v>
      </c>
      <c r="D8" s="9">
        <f t="shared" ref="D8:D54" si="0">B8+C8</f>
        <v>2347421.2168099997</v>
      </c>
      <c r="E8" s="20"/>
    </row>
    <row r="9" spans="1:7" s="15" customFormat="1" ht="16.5">
      <c r="A9" s="13" t="s">
        <v>4</v>
      </c>
      <c r="B9" s="38"/>
      <c r="C9" s="14"/>
      <c r="D9" s="14"/>
    </row>
    <row r="10" spans="1:7" ht="21.75" customHeight="1">
      <c r="A10" s="16" t="s">
        <v>5</v>
      </c>
      <c r="B10" s="17">
        <v>13111</v>
      </c>
      <c r="C10" s="17">
        <v>0</v>
      </c>
      <c r="D10" s="17">
        <f t="shared" si="0"/>
        <v>13111</v>
      </c>
    </row>
    <row r="11" spans="1:7" ht="21.75" customHeight="1">
      <c r="A11" s="18" t="s">
        <v>6</v>
      </c>
      <c r="B11" s="40">
        <v>2271733.7999999998</v>
      </c>
      <c r="C11" s="17">
        <v>0</v>
      </c>
      <c r="D11" s="40">
        <f>B11+C11</f>
        <v>2271733.7999999998</v>
      </c>
      <c r="E11" s="10"/>
      <c r="G11" s="10"/>
    </row>
    <row r="12" spans="1:7" s="12" customFormat="1" ht="21.75" customHeight="1">
      <c r="A12" s="11" t="s">
        <v>7</v>
      </c>
      <c r="B12" s="19">
        <f>B13+B14</f>
        <v>2472050.19</v>
      </c>
      <c r="C12" s="19">
        <f>C13+C14</f>
        <v>-7077.7</v>
      </c>
      <c r="D12" s="19">
        <f t="shared" si="0"/>
        <v>2464972.4899999998</v>
      </c>
      <c r="E12" s="20"/>
    </row>
    <row r="13" spans="1:7" s="23" customFormat="1" ht="19.5" customHeight="1">
      <c r="A13" s="21" t="s">
        <v>8</v>
      </c>
      <c r="B13" s="17">
        <f>B16+B22+B49+B54</f>
        <v>2389285.0499999998</v>
      </c>
      <c r="C13" s="17">
        <f>C16+C22+C49+C54</f>
        <v>0</v>
      </c>
      <c r="D13" s="17">
        <f t="shared" si="0"/>
        <v>2389285.0499999998</v>
      </c>
      <c r="E13" s="22"/>
      <c r="F13" s="22"/>
    </row>
    <row r="14" spans="1:7" s="24" customFormat="1" ht="19.5" customHeight="1">
      <c r="A14" s="21" t="s">
        <v>9</v>
      </c>
      <c r="B14" s="17">
        <f>B17+B23+B50+B52+0.04</f>
        <v>82765.139999999985</v>
      </c>
      <c r="C14" s="17">
        <f>C17+C23+C50+C52</f>
        <v>-7077.7</v>
      </c>
      <c r="D14" s="17">
        <f t="shared" si="0"/>
        <v>75687.439999999988</v>
      </c>
    </row>
    <row r="15" spans="1:7" ht="31.5">
      <c r="A15" s="16" t="s">
        <v>22</v>
      </c>
      <c r="B15" s="17">
        <f>B16+B17</f>
        <v>75702.05</v>
      </c>
      <c r="C15" s="17">
        <f>C16+C17</f>
        <v>-630</v>
      </c>
      <c r="D15" s="17">
        <f t="shared" si="0"/>
        <v>75072.05</v>
      </c>
      <c r="E15" s="10"/>
    </row>
    <row r="16" spans="1:7" s="25" customFormat="1" ht="16.5">
      <c r="A16" s="21" t="s">
        <v>8</v>
      </c>
      <c r="B16" s="17">
        <f>B19</f>
        <v>63376.55</v>
      </c>
      <c r="C16" s="17">
        <f>C19</f>
        <v>0</v>
      </c>
      <c r="D16" s="17">
        <f t="shared" si="0"/>
        <v>63376.55</v>
      </c>
    </row>
    <row r="17" spans="1:5" s="25" customFormat="1" ht="16.5">
      <c r="A17" s="21" t="s">
        <v>9</v>
      </c>
      <c r="B17" s="17">
        <f>B20</f>
        <v>12325.5</v>
      </c>
      <c r="C17" s="17">
        <f>C20</f>
        <v>-630</v>
      </c>
      <c r="D17" s="17">
        <f t="shared" si="0"/>
        <v>11695.5</v>
      </c>
    </row>
    <row r="18" spans="1:5" s="25" customFormat="1" ht="31.5">
      <c r="A18" s="26" t="s">
        <v>10</v>
      </c>
      <c r="B18" s="17">
        <f>B19+B20</f>
        <v>75702.05</v>
      </c>
      <c r="C18" s="17">
        <f>C19+C20</f>
        <v>-630</v>
      </c>
      <c r="D18" s="17">
        <f t="shared" si="0"/>
        <v>75072.05</v>
      </c>
    </row>
    <row r="19" spans="1:5" s="25" customFormat="1" ht="16.5">
      <c r="A19" s="21" t="s">
        <v>8</v>
      </c>
      <c r="B19" s="17">
        <v>63376.55</v>
      </c>
      <c r="C19" s="17">
        <v>0</v>
      </c>
      <c r="D19" s="17">
        <f t="shared" si="0"/>
        <v>63376.55</v>
      </c>
    </row>
    <row r="20" spans="1:5" s="25" customFormat="1" ht="16.5">
      <c r="A20" s="21" t="s">
        <v>9</v>
      </c>
      <c r="B20" s="17">
        <v>12325.5</v>
      </c>
      <c r="C20" s="17">
        <v>-630</v>
      </c>
      <c r="D20" s="17">
        <f t="shared" si="0"/>
        <v>11695.5</v>
      </c>
    </row>
    <row r="21" spans="1:5" ht="31.5">
      <c r="A21" s="16" t="s">
        <v>23</v>
      </c>
      <c r="B21" s="17">
        <f>B22+B23</f>
        <v>2291567.2000000002</v>
      </c>
      <c r="C21" s="17">
        <f>C22+C23</f>
        <v>-6447.7</v>
      </c>
      <c r="D21" s="17">
        <f t="shared" si="0"/>
        <v>2285119.5</v>
      </c>
      <c r="E21" s="10"/>
    </row>
    <row r="22" spans="1:5" s="25" customFormat="1" ht="16.5">
      <c r="A22" s="21" t="s">
        <v>8</v>
      </c>
      <c r="B22" s="17">
        <f>B25+B28+B31+B34+B37+B40+B43+B46</f>
        <v>2223711</v>
      </c>
      <c r="C22" s="17">
        <f>C25+C28+C31+C34+C37+C40+C43</f>
        <v>0</v>
      </c>
      <c r="D22" s="17">
        <f t="shared" si="0"/>
        <v>2223711</v>
      </c>
    </row>
    <row r="23" spans="1:5" s="25" customFormat="1" ht="16.5">
      <c r="A23" s="21" t="s">
        <v>9</v>
      </c>
      <c r="B23" s="17">
        <f>B26+B29+B32+B35+B38+B41+B44+B47</f>
        <v>67856.2</v>
      </c>
      <c r="C23" s="17">
        <f>C26+C29+C32+C35+C38+C41+C44</f>
        <v>-6447.7</v>
      </c>
      <c r="D23" s="17">
        <f t="shared" si="0"/>
        <v>61408.5</v>
      </c>
    </row>
    <row r="24" spans="1:5" ht="16.5">
      <c r="A24" s="26" t="s">
        <v>12</v>
      </c>
      <c r="B24" s="17">
        <f>B25+B26</f>
        <v>304981.59999999998</v>
      </c>
      <c r="C24" s="17">
        <f>C25+C26</f>
        <v>0</v>
      </c>
      <c r="D24" s="17">
        <f t="shared" si="0"/>
        <v>304981.59999999998</v>
      </c>
    </row>
    <row r="25" spans="1:5" ht="16.5">
      <c r="A25" s="27" t="s">
        <v>8</v>
      </c>
      <c r="B25" s="17">
        <v>290653</v>
      </c>
      <c r="C25" s="17">
        <v>0</v>
      </c>
      <c r="D25" s="17">
        <f t="shared" si="0"/>
        <v>290653</v>
      </c>
    </row>
    <row r="26" spans="1:5" ht="16.5">
      <c r="A26" s="27" t="s">
        <v>9</v>
      </c>
      <c r="B26" s="17">
        <v>14328.6</v>
      </c>
      <c r="C26" s="17">
        <v>0</v>
      </c>
      <c r="D26" s="17">
        <f t="shared" si="0"/>
        <v>14328.6</v>
      </c>
    </row>
    <row r="27" spans="1:5" ht="19.5" customHeight="1">
      <c r="A27" s="26" t="s">
        <v>13</v>
      </c>
      <c r="B27" s="17">
        <f>B28+B29</f>
        <v>963720.95</v>
      </c>
      <c r="C27" s="17">
        <f>C28+C29</f>
        <v>0</v>
      </c>
      <c r="D27" s="17">
        <f t="shared" si="0"/>
        <v>963720.95</v>
      </c>
    </row>
    <row r="28" spans="1:5" ht="16.5">
      <c r="A28" s="27" t="s">
        <v>8</v>
      </c>
      <c r="B28" s="17">
        <v>939764.35</v>
      </c>
      <c r="C28" s="17">
        <v>0</v>
      </c>
      <c r="D28" s="17">
        <f t="shared" si="0"/>
        <v>939764.35</v>
      </c>
    </row>
    <row r="29" spans="1:5" ht="16.5">
      <c r="A29" s="27" t="s">
        <v>9</v>
      </c>
      <c r="B29" s="17">
        <v>23956.6</v>
      </c>
      <c r="C29" s="17">
        <v>0</v>
      </c>
      <c r="D29" s="17">
        <f t="shared" si="0"/>
        <v>23956.6</v>
      </c>
    </row>
    <row r="30" spans="1:5" ht="80.25" customHeight="1">
      <c r="A30" s="28" t="s">
        <v>14</v>
      </c>
      <c r="B30" s="17">
        <f>B31+B32</f>
        <v>388172.44999999995</v>
      </c>
      <c r="C30" s="17">
        <f>C31+C32</f>
        <v>0</v>
      </c>
      <c r="D30" s="17">
        <f t="shared" si="0"/>
        <v>388172.44999999995</v>
      </c>
    </row>
    <row r="31" spans="1:5" ht="16.5">
      <c r="A31" s="27" t="s">
        <v>8</v>
      </c>
      <c r="B31" s="17">
        <v>382446.85</v>
      </c>
      <c r="C31" s="17">
        <v>0</v>
      </c>
      <c r="D31" s="17">
        <f t="shared" si="0"/>
        <v>382446.85</v>
      </c>
    </row>
    <row r="32" spans="1:5" ht="16.5">
      <c r="A32" s="27" t="s">
        <v>9</v>
      </c>
      <c r="B32" s="17">
        <v>5725.6</v>
      </c>
      <c r="C32" s="17">
        <v>0</v>
      </c>
      <c r="D32" s="17">
        <f t="shared" si="0"/>
        <v>5725.6</v>
      </c>
    </row>
    <row r="33" spans="1:4" ht="31.5">
      <c r="A33" s="28" t="s">
        <v>15</v>
      </c>
      <c r="B33" s="17">
        <f>B34+B35</f>
        <v>9357.7000000000007</v>
      </c>
      <c r="C33" s="17">
        <f>C34+C35</f>
        <v>0</v>
      </c>
      <c r="D33" s="17">
        <f t="shared" si="0"/>
        <v>9357.7000000000007</v>
      </c>
    </row>
    <row r="34" spans="1:4" ht="16.5">
      <c r="A34" s="27" t="s">
        <v>8</v>
      </c>
      <c r="B34" s="17">
        <v>5806.1</v>
      </c>
      <c r="C34" s="17">
        <v>0</v>
      </c>
      <c r="D34" s="17">
        <f t="shared" si="0"/>
        <v>5806.1</v>
      </c>
    </row>
    <row r="35" spans="1:4" ht="16.5">
      <c r="A35" s="27" t="s">
        <v>9</v>
      </c>
      <c r="B35" s="17">
        <v>3551.6</v>
      </c>
      <c r="C35" s="17">
        <v>0</v>
      </c>
      <c r="D35" s="17">
        <f t="shared" si="0"/>
        <v>3551.6</v>
      </c>
    </row>
    <row r="36" spans="1:4" ht="21" customHeight="1">
      <c r="A36" s="28" t="s">
        <v>17</v>
      </c>
      <c r="B36" s="17">
        <f>B37+B38</f>
        <v>79600</v>
      </c>
      <c r="C36" s="17">
        <f>C37+C38</f>
        <v>0</v>
      </c>
      <c r="D36" s="17">
        <f t="shared" si="0"/>
        <v>79600</v>
      </c>
    </row>
    <row r="37" spans="1:4" ht="16.5">
      <c r="A37" s="27" t="s">
        <v>8</v>
      </c>
      <c r="B37" s="17">
        <v>79600</v>
      </c>
      <c r="C37" s="17">
        <v>0</v>
      </c>
      <c r="D37" s="17">
        <f t="shared" si="0"/>
        <v>79600</v>
      </c>
    </row>
    <row r="38" spans="1:4" ht="16.5">
      <c r="A38" s="27" t="s">
        <v>9</v>
      </c>
      <c r="B38" s="17">
        <v>0</v>
      </c>
      <c r="C38" s="17">
        <v>0</v>
      </c>
      <c r="D38" s="17">
        <f t="shared" si="0"/>
        <v>0</v>
      </c>
    </row>
    <row r="39" spans="1:4" ht="31.5">
      <c r="A39" s="29" t="s">
        <v>19</v>
      </c>
      <c r="B39" s="17">
        <f>B40+B41</f>
        <v>6888</v>
      </c>
      <c r="C39" s="17">
        <f>C40+C41</f>
        <v>0</v>
      </c>
      <c r="D39" s="17">
        <f t="shared" si="0"/>
        <v>6888</v>
      </c>
    </row>
    <row r="40" spans="1:4" s="25" customFormat="1" ht="16.5">
      <c r="A40" s="21" t="s">
        <v>8</v>
      </c>
      <c r="B40" s="17">
        <v>0</v>
      </c>
      <c r="C40" s="17">
        <v>0</v>
      </c>
      <c r="D40" s="17">
        <f t="shared" si="0"/>
        <v>0</v>
      </c>
    </row>
    <row r="41" spans="1:4" s="25" customFormat="1" ht="16.5">
      <c r="A41" s="21" t="s">
        <v>9</v>
      </c>
      <c r="B41" s="17">
        <v>6888</v>
      </c>
      <c r="C41" s="17">
        <v>0</v>
      </c>
      <c r="D41" s="17">
        <f t="shared" si="0"/>
        <v>6888</v>
      </c>
    </row>
    <row r="42" spans="1:4" ht="16.5">
      <c r="A42" s="29" t="s">
        <v>21</v>
      </c>
      <c r="B42" s="17">
        <f>B43+B44</f>
        <v>443772</v>
      </c>
      <c r="C42" s="17">
        <f>C43+C44</f>
        <v>-6447.7</v>
      </c>
      <c r="D42" s="17">
        <f t="shared" si="0"/>
        <v>437324.3</v>
      </c>
    </row>
    <row r="43" spans="1:4" s="25" customFormat="1" ht="16.5">
      <c r="A43" s="21" t="s">
        <v>8</v>
      </c>
      <c r="B43" s="17">
        <v>432189.3</v>
      </c>
      <c r="C43" s="17">
        <v>0</v>
      </c>
      <c r="D43" s="17">
        <f t="shared" si="0"/>
        <v>432189.3</v>
      </c>
    </row>
    <row r="44" spans="1:4" s="25" customFormat="1" ht="16.5">
      <c r="A44" s="21" t="s">
        <v>9</v>
      </c>
      <c r="B44" s="17">
        <v>11582.7</v>
      </c>
      <c r="C44" s="17">
        <v>-6447.7</v>
      </c>
      <c r="D44" s="17">
        <f t="shared" si="0"/>
        <v>5135.0000000000009</v>
      </c>
    </row>
    <row r="45" spans="1:4" s="25" customFormat="1" ht="31.5">
      <c r="A45" s="29" t="s">
        <v>24</v>
      </c>
      <c r="B45" s="17">
        <f>B46+B47</f>
        <v>95074.5</v>
      </c>
      <c r="C45" s="17">
        <f>C46+C47</f>
        <v>0</v>
      </c>
      <c r="D45" s="17">
        <f t="shared" si="0"/>
        <v>95074.5</v>
      </c>
    </row>
    <row r="46" spans="1:4" s="25" customFormat="1" ht="16.5">
      <c r="A46" s="21" t="s">
        <v>8</v>
      </c>
      <c r="B46" s="17">
        <v>93251.4</v>
      </c>
      <c r="C46" s="17">
        <v>0</v>
      </c>
      <c r="D46" s="17">
        <f t="shared" si="0"/>
        <v>93251.4</v>
      </c>
    </row>
    <row r="47" spans="1:4" s="25" customFormat="1" ht="16.5">
      <c r="A47" s="21" t="s">
        <v>9</v>
      </c>
      <c r="B47" s="17">
        <v>1823.1</v>
      </c>
      <c r="C47" s="17">
        <v>0</v>
      </c>
      <c r="D47" s="17">
        <f t="shared" si="0"/>
        <v>1823.1</v>
      </c>
    </row>
    <row r="48" spans="1:4" ht="47.25" customHeight="1">
      <c r="A48" s="29" t="s">
        <v>11</v>
      </c>
      <c r="B48" s="17">
        <f>B49+B50</f>
        <v>102242.9</v>
      </c>
      <c r="C48" s="17">
        <f>C49+C50</f>
        <v>0</v>
      </c>
      <c r="D48" s="17">
        <f t="shared" si="0"/>
        <v>102242.9</v>
      </c>
    </row>
    <row r="49" spans="1:5" s="25" customFormat="1" ht="16.5">
      <c r="A49" s="21" t="s">
        <v>8</v>
      </c>
      <c r="B49" s="17">
        <v>101001.5</v>
      </c>
      <c r="C49" s="17">
        <v>0</v>
      </c>
      <c r="D49" s="17">
        <f t="shared" si="0"/>
        <v>101001.5</v>
      </c>
      <c r="E49" s="30"/>
    </row>
    <row r="50" spans="1:5" s="25" customFormat="1" ht="16.5">
      <c r="A50" s="21" t="s">
        <v>9</v>
      </c>
      <c r="B50" s="17">
        <v>1241.4000000000001</v>
      </c>
      <c r="C50" s="17">
        <v>0</v>
      </c>
      <c r="D50" s="17">
        <f t="shared" si="0"/>
        <v>1241.4000000000001</v>
      </c>
    </row>
    <row r="51" spans="1:5" ht="51" customHeight="1">
      <c r="A51" s="31" t="s">
        <v>16</v>
      </c>
      <c r="B51" s="17">
        <f>B52</f>
        <v>1342</v>
      </c>
      <c r="C51" s="17">
        <f>C52</f>
        <v>0</v>
      </c>
      <c r="D51" s="17">
        <f t="shared" si="0"/>
        <v>1342</v>
      </c>
    </row>
    <row r="52" spans="1:5" s="25" customFormat="1" ht="15.75" customHeight="1">
      <c r="A52" s="21" t="s">
        <v>9</v>
      </c>
      <c r="B52" s="17">
        <v>1342</v>
      </c>
      <c r="C52" s="17">
        <v>0</v>
      </c>
      <c r="D52" s="17">
        <f t="shared" si="0"/>
        <v>1342</v>
      </c>
    </row>
    <row r="53" spans="1:5" ht="50.45" customHeight="1">
      <c r="A53" s="29" t="s">
        <v>20</v>
      </c>
      <c r="B53" s="2">
        <f>B54</f>
        <v>1196</v>
      </c>
      <c r="C53" s="2">
        <f>C54</f>
        <v>0</v>
      </c>
      <c r="D53" s="2">
        <f t="shared" si="0"/>
        <v>1196</v>
      </c>
    </row>
    <row r="54" spans="1:5" s="1" customFormat="1" ht="20.45" customHeight="1">
      <c r="A54" s="21" t="s">
        <v>8</v>
      </c>
      <c r="B54" s="2">
        <v>1196</v>
      </c>
      <c r="C54" s="2">
        <v>0</v>
      </c>
      <c r="D54" s="2">
        <f t="shared" si="0"/>
        <v>1196</v>
      </c>
    </row>
    <row r="55" spans="1:5" s="1" customFormat="1" ht="16.5">
      <c r="A55" s="32"/>
      <c r="B55" s="33"/>
      <c r="C55" s="6"/>
      <c r="D55" s="6"/>
    </row>
    <row r="56" spans="1:5" ht="37.5">
      <c r="A56" s="39" t="s">
        <v>29</v>
      </c>
      <c r="B56" s="45" t="s">
        <v>25</v>
      </c>
      <c r="C56" s="45"/>
      <c r="D56" s="45"/>
    </row>
    <row r="57" spans="1:5" ht="16.5">
      <c r="A57" s="34"/>
      <c r="B57" s="35"/>
      <c r="C57" s="1"/>
      <c r="D57" s="1"/>
    </row>
    <row r="58" spans="1:5">
      <c r="B58" s="36"/>
    </row>
    <row r="59" spans="1:5">
      <c r="B59" s="36"/>
    </row>
    <row r="62" spans="1:5">
      <c r="B62" s="36"/>
    </row>
  </sheetData>
  <mergeCells count="4">
    <mergeCell ref="B1:D2"/>
    <mergeCell ref="A4:D4"/>
    <mergeCell ref="B5:D5"/>
    <mergeCell ref="B56:D56"/>
  </mergeCells>
  <phoneticPr fontId="0" type="noConversion"/>
  <pageMargins left="1.1811023622047245" right="0.39370078740157483" top="0.47" bottom="0.34" header="0.31496062992125984" footer="0.19685039370078741"/>
  <pageSetup paperSize="9" scale="59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Дор фонд Пр 17 на 01.11</vt:lpstr>
      <vt:lpstr>'Дор фонд Пр 17 на 01.11'!Область_печати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Admin</cp:lastModifiedBy>
  <cp:lastPrinted>2022-11-17T06:53:23Z</cp:lastPrinted>
  <dcterms:created xsi:type="dcterms:W3CDTF">2019-12-24T13:47:32Z</dcterms:created>
  <dcterms:modified xsi:type="dcterms:W3CDTF">2022-11-29T12:34:19Z</dcterms:modified>
</cp:coreProperties>
</file>